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7835" windowHeight="11700" activeTab="0"/>
  </bookViews>
  <sheets>
    <sheet name="Bilance" sheetId="1" r:id="rId1"/>
    <sheet name="Sumář příjmů a výdajů" sheetId="2" r:id="rId2"/>
    <sheet name="Fondy" sheetId="3" r:id="rId3"/>
    <sheet name="Příjmy z pronájmu majetku PO" sheetId="4" r:id="rId4"/>
    <sheet name="Dluhová služba " sheetId="5" r:id="rId5"/>
    <sheet name="Běžné výdaje kapitol" sheetId="6" r:id="rId6"/>
    <sheet name="01" sheetId="7" r:id="rId7"/>
    <sheet name="02" sheetId="8" r:id="rId8"/>
    <sheet name="03" sheetId="9" r:id="rId9"/>
    <sheet name="04" sheetId="10" r:id="rId10"/>
    <sheet name="05" sheetId="11" r:id="rId11"/>
    <sheet name="06" sheetId="12" r:id="rId12"/>
    <sheet name="07" sheetId="13" r:id="rId13"/>
    <sheet name="08" sheetId="14" r:id="rId14"/>
    <sheet name="09" sheetId="15" r:id="rId15"/>
    <sheet name="10" sheetId="16" r:id="rId16"/>
    <sheet name="11 Maj" sheetId="17" r:id="rId17"/>
    <sheet name="11 VZ" sheetId="18" r:id="rId18"/>
    <sheet name="17" sheetId="19" r:id="rId19"/>
  </sheets>
  <definedNames>
    <definedName name="_xlnm.Print_Area" localSheetId="4">'Dluhová služba '!$A$1:$D$24</definedName>
    <definedName name="_xlnm.Print_Area" localSheetId="3">'Příjmy z pronájmu majetku PO'!$A$1:$D$24</definedName>
    <definedName name="_xlnm.Print_Area" localSheetId="1">'Sumář příjmů a výdajů'!$A$1:$D$46</definedName>
  </definedNames>
  <calcPr fullCalcOnLoad="1"/>
</workbook>
</file>

<file path=xl/sharedStrings.xml><?xml version="1.0" encoding="utf-8"?>
<sst xmlns="http://schemas.openxmlformats.org/spreadsheetml/2006/main" count="373" uniqueCount="198">
  <si>
    <t>v tis. Kč</t>
  </si>
  <si>
    <t>04 - Doprava</t>
  </si>
  <si>
    <t>05 - Školství a sport</t>
  </si>
  <si>
    <t>06 - Kultura a památková péče</t>
  </si>
  <si>
    <t>07 - Zdravotnictví</t>
  </si>
  <si>
    <t xml:space="preserve"> </t>
  </si>
  <si>
    <t>17 - Sociální věci</t>
  </si>
  <si>
    <t xml:space="preserve">Celková bilance hospodaření </t>
  </si>
  <si>
    <t>Ukazatel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</si>
  <si>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</si>
  <si>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</si>
  <si>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</si>
  <si>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</si>
  <si>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</si>
  <si>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 xml:space="preserve">Výdaje celkem </t>
  </si>
  <si>
    <t>Saldo (příjmy - výdaje)</t>
  </si>
  <si>
    <t>Zapojení přebytku hospodaření z minulých let</t>
  </si>
  <si>
    <t>Splátky přijatého úvěru kraje (jistina)</t>
  </si>
  <si>
    <t>Financování celkem</t>
  </si>
  <si>
    <t>Celková bilance hospodaření</t>
  </si>
  <si>
    <t xml:space="preserve">Sumář příjmů a výdajů </t>
  </si>
  <si>
    <t>Příjmy</t>
  </si>
  <si>
    <t>Podíly na daních (třída 1)</t>
  </si>
  <si>
    <t>Příjmy z úroků na bankovních účtech (třída 2)</t>
  </si>
  <si>
    <t>Poplatky za odběr podzemních vod (třída 2)</t>
  </si>
  <si>
    <t>Příjmy z prodeje majetku (třída 3)</t>
  </si>
  <si>
    <t>Dotace ze státního rozpočtu - školství (třída 4)</t>
  </si>
  <si>
    <t>Financování ve zdrojích</t>
  </si>
  <si>
    <t>Vázaný přebytek z minulého roku</t>
  </si>
  <si>
    <t>Zdroje celkem</t>
  </si>
  <si>
    <t>V ý d a j e</t>
  </si>
  <si>
    <t>Běžné výdaje kapitol</t>
  </si>
  <si>
    <t xml:space="preserve">Havarijní opravy </t>
  </si>
  <si>
    <t xml:space="preserve">Předfinancování a kofinancování projektů EU </t>
  </si>
  <si>
    <t>Rezerva</t>
  </si>
  <si>
    <t>Dluhová služba za úvěr nemocnic</t>
  </si>
  <si>
    <t>Dotace ze státního rozpočtu - školství</t>
  </si>
  <si>
    <t>Výdaje celkem</t>
  </si>
  <si>
    <t>Financování ve výdajích</t>
  </si>
  <si>
    <r>
      <t xml:space="preserve">Výdaje celkem </t>
    </r>
    <r>
      <rPr>
        <b/>
        <sz val="10"/>
        <rFont val="Arial"/>
        <family val="2"/>
      </rPr>
      <t>(včetně splátky úvěru)</t>
    </r>
  </si>
  <si>
    <t>Příjmy z pronájmu majetku příspěvkových organizací - ÚZ 40</t>
  </si>
  <si>
    <t>Příjmy z pronájmu majetku PO celkem</t>
  </si>
  <si>
    <t xml:space="preserve">Kapitola </t>
  </si>
  <si>
    <t>Název fondu</t>
  </si>
  <si>
    <t>01</t>
  </si>
  <si>
    <t>Středočeský Fond podpory dobrovolných hasičů a složek IZS</t>
  </si>
  <si>
    <t>Středočeský Fond hejtmana a zmírnění následků živelných katastrof</t>
  </si>
  <si>
    <t>05</t>
  </si>
  <si>
    <t>Středočeský Fond sportu, volného času a primární prevence</t>
  </si>
  <si>
    <t>06</t>
  </si>
  <si>
    <t xml:space="preserve">Středočeský Fond kultury a obnovy památek </t>
  </si>
  <si>
    <t>08</t>
  </si>
  <si>
    <t>Středočeský Fond rozvoje obcí a měst</t>
  </si>
  <si>
    <t>Středočeský Fond cestovního ruchu a podpory podnikání</t>
  </si>
  <si>
    <t>10</t>
  </si>
  <si>
    <t>17</t>
  </si>
  <si>
    <t>Středočeský humanitární fond</t>
  </si>
  <si>
    <t>Název organizace</t>
  </si>
  <si>
    <t>Oblastní nemocnice Příbram</t>
  </si>
  <si>
    <t>Oblastní nemocnice Kolín</t>
  </si>
  <si>
    <t>Oblastní nemocnice Kladno</t>
  </si>
  <si>
    <t xml:space="preserve">Dluhová služba za úvěr nemocnic celkem </t>
  </si>
  <si>
    <t>Kapitola</t>
  </si>
  <si>
    <t xml:space="preserve">Dluhová služba za úvěr </t>
  </si>
  <si>
    <t>Dluhová služba za úvěr nemocnic z roku 2008</t>
  </si>
  <si>
    <t>Dluhová služba za úvěr kraje z roku 2007</t>
  </si>
  <si>
    <t>Dluhová služba za úvěr kraje</t>
  </si>
  <si>
    <t>Středočeské Fondy celkem</t>
  </si>
  <si>
    <t>Kapitálové (investiční)  výdaje - pokračující akce</t>
  </si>
  <si>
    <t>Rozpočet 2013</t>
  </si>
  <si>
    <t>% 2013/2012</t>
  </si>
  <si>
    <t>Rozpočet Středočeského kraje na rok 2013</t>
  </si>
  <si>
    <t xml:space="preserve">Přehled běžných výdajů jednotlivých kapitol </t>
  </si>
  <si>
    <t xml:space="preserve">01 - Činnost zastupitelstva </t>
  </si>
  <si>
    <t>02 - Činnost krajského úřadu</t>
  </si>
  <si>
    <t>03 - Informatika</t>
  </si>
  <si>
    <t>05 - Školství a sportu</t>
  </si>
  <si>
    <t>08 - Regionální rozvoj</t>
  </si>
  <si>
    <t>09 - Evropská integrace</t>
  </si>
  <si>
    <t>10 - Životní prostředí a zemědělství</t>
  </si>
  <si>
    <t>11 - Správa majetku</t>
  </si>
  <si>
    <t>11 - Veřejné zakázky</t>
  </si>
  <si>
    <t>Celkem běžné výdaje kapitol</t>
  </si>
  <si>
    <t xml:space="preserve">Rozpočet 2013 </t>
  </si>
  <si>
    <t>-</t>
  </si>
  <si>
    <t>Odložené financování v oblasti dopravy (PO SÚS)</t>
  </si>
  <si>
    <t>Havarijní fond pro ochranu jakosti vod SK</t>
  </si>
  <si>
    <t>Přebytek z minulého roku z poplatků za odběr podzemních vod (účelové prostředky Havarijního fondu pro ochranu jakosti vod SK)</t>
  </si>
  <si>
    <t>v tom: předfinancování projektů EU</t>
  </si>
  <si>
    <t xml:space="preserve">          kofinancování projektů EU</t>
  </si>
  <si>
    <t>Schválený rozpočet 2012</t>
  </si>
  <si>
    <t>Rozpočet Středočeského kraje na rok 2013 -  běžné výdaje kapitol</t>
  </si>
  <si>
    <t>Paragraf</t>
  </si>
  <si>
    <t>Oblast rozpočtu</t>
  </si>
  <si>
    <t>% 2013/2012 schv. rozp.</t>
  </si>
  <si>
    <t>Běžné výdaje</t>
  </si>
  <si>
    <t>Ochrana obyvatelstva</t>
  </si>
  <si>
    <t>Ostatní činnosti jinde nezařazené</t>
  </si>
  <si>
    <t>Celkem</t>
  </si>
  <si>
    <t>Kapitola 01 - Činnost zastupitelstva</t>
  </si>
  <si>
    <t>Provoz veřejné silniční dopravy</t>
  </si>
  <si>
    <t>Provoz veřejné železniční dopravy</t>
  </si>
  <si>
    <t>Bezpečnost silničního provozu</t>
  </si>
  <si>
    <t>Kapitola 05 - Školství a sportu</t>
  </si>
  <si>
    <t>Provoz škol</t>
  </si>
  <si>
    <t>Platy</t>
  </si>
  <si>
    <t>Sportovní soutěže</t>
  </si>
  <si>
    <t>Olympiáda dětí a mládeže</t>
  </si>
  <si>
    <t>Prevence patologických jevů</t>
  </si>
  <si>
    <t>Dlouhodobý záměr</t>
  </si>
  <si>
    <t>3314,3315,3321</t>
  </si>
  <si>
    <t>Archeologické výzkumy a nálezy</t>
  </si>
  <si>
    <t>Metodická, koncepční činnost, zahraniční spolupráce v oblasti kultury</t>
  </si>
  <si>
    <t>Kapitola 06 - Kultura a památková péče</t>
  </si>
  <si>
    <t>Zdravotnická záchranná služba</t>
  </si>
  <si>
    <t>Ostatní činnost ve zdravotnictví - odbor</t>
  </si>
  <si>
    <t>Kapitola 07 - Zdravotnictví</t>
  </si>
  <si>
    <t>Poradenská a konzultační činnost</t>
  </si>
  <si>
    <t>Kapitola 09 - Evropská integrace</t>
  </si>
  <si>
    <t>Kapitola 10 - Životní prostředí a zemědělství</t>
  </si>
  <si>
    <t>Ostatní zemědělská a potravinářská činnost a rozvoj</t>
  </si>
  <si>
    <t>Pěstební činnost</t>
  </si>
  <si>
    <t>Ostatní záležitosti lesního hospodářství</t>
  </si>
  <si>
    <t>Ostatní správa v zemědělství</t>
  </si>
  <si>
    <t>Pitná voda</t>
  </si>
  <si>
    <t>Záležitosti vodních toků a vodohospodářských děl jinde nazařazené</t>
  </si>
  <si>
    <t>Monitoring ochrany ovzduší</t>
  </si>
  <si>
    <t>Ostatní činnosti k ochraně ovzduší</t>
  </si>
  <si>
    <t>Prevence vzniku odpadů</t>
  </si>
  <si>
    <t>Ostatní nakládání s odpady</t>
  </si>
  <si>
    <t>Ochrana druhů a stanovišť</t>
  </si>
  <si>
    <t>Chráněné části přírody</t>
  </si>
  <si>
    <t>Ekologická výchova a osvěta</t>
  </si>
  <si>
    <t>Ostatní ekologické záležitosti</t>
  </si>
  <si>
    <t xml:space="preserve">Kapitola 11 - Správa majetku </t>
  </si>
  <si>
    <r>
      <t xml:space="preserve">Kapitola </t>
    </r>
    <r>
      <rPr>
        <b/>
        <sz val="14"/>
        <color indexed="8"/>
        <rFont val="Arial"/>
        <family val="2"/>
      </rPr>
      <t>11 - Veřejné zakázky</t>
    </r>
  </si>
  <si>
    <t>Zajištění průběhu veřejných zakázek</t>
  </si>
  <si>
    <t>Domovy</t>
  </si>
  <si>
    <t>Domovy pro seniory</t>
  </si>
  <si>
    <t>Kapitola 17 - Sociální věci</t>
  </si>
  <si>
    <t>Činnost regionální správy</t>
  </si>
  <si>
    <t>Kapitola 02 - Činnost krajského úřadu</t>
  </si>
  <si>
    <t>Kapitola 03 - Informatika</t>
  </si>
  <si>
    <t xml:space="preserve">Územní a stavební řízení </t>
  </si>
  <si>
    <t xml:space="preserve">Rozvoj produkčního sektoru a podnikání - veletrhy, výstavy </t>
  </si>
  <si>
    <t xml:space="preserve">Podpora cestovního ruchu, veletrhy, prezentace na domácích a zahraničních veletrzích </t>
  </si>
  <si>
    <t>Spoluúčast na projektech ROPU</t>
  </si>
  <si>
    <t xml:space="preserve">Kapitola 08 - Regionální rozvoj </t>
  </si>
  <si>
    <t xml:space="preserve">Středočeský Fond životního prostředí a zemědělství </t>
  </si>
  <si>
    <t>Středočeské Fondy - grantové a dotační výdaje (včetně smluvně vázaných dotací z Fondů minulého roku)</t>
  </si>
  <si>
    <t>Slmuvně vázané dotace z Fondů minulého roku</t>
  </si>
  <si>
    <t>Smluvně vázané dotace celkem</t>
  </si>
  <si>
    <t>Číslo usnesení</t>
  </si>
  <si>
    <t>Středočeské Fondy - grantové a dotační výdaje celkem</t>
  </si>
  <si>
    <t>Středočeské Fondy v rámci jednotlivých kapitol v roce 2013</t>
  </si>
  <si>
    <t>usn. č. 52-33/2012/RK ze dne 10.9.2012</t>
  </si>
  <si>
    <t>usn. č. 52-33/2012/RK ze dne 10.9.2012, usn. č. 11-29/2012/RK ze dne 13.8.2012, usn. č. 6-33/2012/RK ze dne 10.9.2012</t>
  </si>
  <si>
    <t>Ostatní správa v ochraně životního prostředí</t>
  </si>
  <si>
    <t>Výdaje z vázaného přebytku z minulého roku (běžné výdaje, Středočeské Fondy, kapitálové výdaje, projekty EU)</t>
  </si>
  <si>
    <t>Činnost orgánů krizového řízení</t>
  </si>
  <si>
    <t>Ostatní správa v oblasti krizového řízení</t>
  </si>
  <si>
    <t>Požární ochrana - dobrovolná část</t>
  </si>
  <si>
    <t>Obecné příjmy a výdaje z finančních operací</t>
  </si>
  <si>
    <t>Ostatní finanční operace</t>
  </si>
  <si>
    <t>Pojištění funkčně nespecifikované</t>
  </si>
  <si>
    <t>Ostatní záležitosti vnitrozemské plavby - dotace přívozy</t>
  </si>
  <si>
    <t>Velké opravy a havárie</t>
  </si>
  <si>
    <t>Podpora učňovského školství - stipendia</t>
  </si>
  <si>
    <t>Příspěvky příspěvkovým organizacím</t>
  </si>
  <si>
    <t>Rozvojové projekty příspěvkových organitací</t>
  </si>
  <si>
    <t xml:space="preserve">Regionální funkce knihoven </t>
  </si>
  <si>
    <t>Lékařská služba první pomoci</t>
  </si>
  <si>
    <t>Ostatní ústavní péče - dětská centra</t>
  </si>
  <si>
    <t>Ostatní činnost ve zdravotnictví 
- nehrazenné činnosti ze zdravotního pojištění</t>
  </si>
  <si>
    <t>Ostatní nemocnice - ztrátové činnosti a.s.</t>
  </si>
  <si>
    <t>Vinařský fond -  poskytnutí dotace</t>
  </si>
  <si>
    <t>Protidrogová prevence - osvěta žáků a studentů základních a středních škol formou Nadační fond Český vlak - poskytnutí dotace</t>
  </si>
  <si>
    <t>Činnost Regionální rady regionu soudržnosti Střední Čechy</t>
  </si>
  <si>
    <t>Ostatní sociální péče a pomoc rodině a manželství</t>
  </si>
  <si>
    <t>Centra sociálně rehabilitačních služeb</t>
  </si>
  <si>
    <t>Ostatní správa v sociálním zabezpečení a politice zaměstnanosti</t>
  </si>
  <si>
    <t>Ostatní záležitosti sociálních věcí a politiky zaměstnanosti</t>
  </si>
  <si>
    <t>Sociální péče a pomoc přistěhovalcům a vybraným etnikům</t>
  </si>
  <si>
    <t>Činnost regionální správy - zbytný majetek</t>
  </si>
  <si>
    <t>Zastupitelstva krajů</t>
  </si>
  <si>
    <t xml:space="preserve">Silnice </t>
  </si>
  <si>
    <t xml:space="preserve">Ostatní záležitosti v dopravě </t>
  </si>
  <si>
    <t xml:space="preserve">Splátky úroků z přijatého úvěru kraje </t>
  </si>
  <si>
    <t>Kapitola 04 - Doprava</t>
  </si>
  <si>
    <t>Podpora zahraničních aktivit škol</t>
  </si>
  <si>
    <t>Ostatní činnost ve zdravotnictví - regulační poplatky</t>
  </si>
  <si>
    <t>Technická pomoc a globální granty OPVK</t>
  </si>
  <si>
    <t>Příjmy z pronájmu majetku příspěvkových organizací (třída 2)</t>
  </si>
  <si>
    <t>Vratky z předfinancování projektů EU (třída 2)</t>
  </si>
  <si>
    <t>Finanční dotační vztah státního rozpočtu k rozpočtu kraje na výkon přenesené působnosti (třída 4)</t>
  </si>
  <si>
    <t>Výdaje na reprodukci majetku příspěvkových organizací (financované z vybraných příjmů z pronájmu)</t>
  </si>
  <si>
    <t>pr1 k usnesení č. 7-2/2012/ZK ze dne 11.12.2012</t>
  </si>
  <si>
    <t>Rozpočet Středočeského kraje na rok 2013 byl schválen usnesením č. 7-2/2012/ZK ze dne 11.12.2012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</si>
</sst>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#,##0.0"/>
    <numFmt numFmtId="183" formatCode="&quot;Kč&quot;#,##0.00"/>
    <numFmt numFmtId="184" formatCode="0.00000000"/>
    <numFmt numFmtId="185" formatCode="0.000"/>
    <numFmt numFmtId="186" formatCode="#,##0.000"/>
    <numFmt numFmtId="187" formatCode="[$-405]d\.\ mmmm\ yyyy"/>
    <numFmt numFmtId="188" formatCode="#,##0.000000"/>
    <numFmt numFmtId="189" formatCode="#,##0.00;[Red]#,##0.00"/>
    <numFmt numFmtId="190" formatCode="0.0000"/>
    <numFmt numFmtId="191" formatCode="0.0%"/>
    <numFmt numFmtId="192" formatCode="#,##0.0000"/>
  </numFmts>
  <fonts count="38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4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1" fillId="0" borderId="0" xfId="50" applyFont="1">
      <alignment/>
      <protection/>
    </xf>
    <xf numFmtId="0" fontId="0" fillId="0" borderId="0" xfId="50">
      <alignment/>
      <protection/>
    </xf>
    <xf numFmtId="0" fontId="22" fillId="0" borderId="0" xfId="50" applyFont="1">
      <alignment/>
      <protection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18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50" applyFont="1">
      <alignment/>
      <protection/>
    </xf>
    <xf numFmtId="0" fontId="29" fillId="0" borderId="0" xfId="50" applyFont="1">
      <alignment/>
      <protection/>
    </xf>
    <xf numFmtId="0" fontId="24" fillId="0" borderId="0" xfId="50" applyFont="1" applyAlignment="1">
      <alignment/>
      <protection/>
    </xf>
    <xf numFmtId="0" fontId="25" fillId="0" borderId="0" xfId="50" applyFont="1">
      <alignment/>
      <protection/>
    </xf>
    <xf numFmtId="0" fontId="25" fillId="24" borderId="11" xfId="50" applyFont="1" applyFill="1" applyBorder="1" applyAlignment="1">
      <alignment horizontal="center"/>
      <protection/>
    </xf>
    <xf numFmtId="0" fontId="0" fillId="0" borderId="12" xfId="50" applyFont="1" applyBorder="1">
      <alignment/>
      <protection/>
    </xf>
    <xf numFmtId="0" fontId="0" fillId="0" borderId="10" xfId="50" applyFont="1" applyBorder="1">
      <alignment/>
      <protection/>
    </xf>
    <xf numFmtId="0" fontId="25" fillId="0" borderId="10" xfId="50" applyFont="1" applyBorder="1">
      <alignment/>
      <protection/>
    </xf>
    <xf numFmtId="0" fontId="25" fillId="0" borderId="10" xfId="50" applyFont="1" applyBorder="1" applyAlignment="1">
      <alignment wrapText="1"/>
      <protection/>
    </xf>
    <xf numFmtId="0" fontId="0" fillId="0" borderId="10" xfId="50" applyFont="1" applyBorder="1" applyAlignment="1">
      <alignment wrapText="1"/>
      <protection/>
    </xf>
    <xf numFmtId="0" fontId="30" fillId="0" borderId="0" xfId="50" applyFont="1">
      <alignment/>
      <protection/>
    </xf>
    <xf numFmtId="3" fontId="0" fillId="0" borderId="0" xfId="50" applyNumberFormat="1">
      <alignment/>
      <protection/>
    </xf>
    <xf numFmtId="3" fontId="0" fillId="0" borderId="0" xfId="0" applyNumberFormat="1" applyAlignment="1">
      <alignment/>
    </xf>
    <xf numFmtId="0" fontId="25" fillId="24" borderId="11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5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49" fontId="0" fillId="0" borderId="0" xfId="51" applyNumberFormat="1" applyAlignment="1">
      <alignment horizontal="center"/>
      <protection/>
    </xf>
    <xf numFmtId="0" fontId="0" fillId="0" borderId="0" xfId="51">
      <alignment/>
      <protection/>
    </xf>
    <xf numFmtId="0" fontId="25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2" fontId="27" fillId="0" borderId="0" xfId="0" applyNumberFormat="1" applyFont="1" applyAlignment="1">
      <alignment horizontal="right"/>
    </xf>
    <xf numFmtId="49" fontId="23" fillId="24" borderId="11" xfId="51" applyNumberFormat="1" applyFont="1" applyFill="1" applyBorder="1" applyAlignment="1">
      <alignment horizontal="center" wrapText="1"/>
      <protection/>
    </xf>
    <xf numFmtId="0" fontId="25" fillId="24" borderId="14" xfId="51" applyFont="1" applyFill="1" applyBorder="1" applyAlignment="1">
      <alignment horizontal="center"/>
      <protection/>
    </xf>
    <xf numFmtId="49" fontId="0" fillId="0" borderId="12" xfId="51" applyNumberFormat="1" applyBorder="1" applyAlignment="1">
      <alignment horizontal="center"/>
      <protection/>
    </xf>
    <xf numFmtId="0" fontId="0" fillId="0" borderId="15" xfId="51" applyBorder="1" applyAlignment="1">
      <alignment wrapText="1"/>
      <protection/>
    </xf>
    <xf numFmtId="49" fontId="0" fillId="0" borderId="10" xfId="51" applyNumberFormat="1" applyBorder="1" applyAlignment="1">
      <alignment horizontal="center"/>
      <protection/>
    </xf>
    <xf numFmtId="0" fontId="0" fillId="0" borderId="16" xfId="51" applyBorder="1" applyAlignment="1">
      <alignment wrapText="1"/>
      <protection/>
    </xf>
    <xf numFmtId="49" fontId="0" fillId="0" borderId="13" xfId="51" applyNumberFormat="1" applyBorder="1" applyAlignment="1">
      <alignment horizontal="center"/>
      <protection/>
    </xf>
    <xf numFmtId="0" fontId="0" fillId="0" borderId="17" xfId="51" applyBorder="1" applyAlignment="1">
      <alignment wrapText="1"/>
      <protection/>
    </xf>
    <xf numFmtId="49" fontId="25" fillId="0" borderId="11" xfId="51" applyNumberFormat="1" applyFont="1" applyFill="1" applyBorder="1" applyAlignment="1">
      <alignment horizontal="left"/>
      <protection/>
    </xf>
    <xf numFmtId="182" fontId="27" fillId="0" borderId="0" xfId="51" applyNumberFormat="1" applyFont="1" applyAlignment="1">
      <alignment horizontal="right"/>
      <protection/>
    </xf>
    <xf numFmtId="0" fontId="24" fillId="0" borderId="0" xfId="0" applyFont="1" applyAlignment="1">
      <alignment vertical="center"/>
    </xf>
    <xf numFmtId="0" fontId="0" fillId="0" borderId="0" xfId="0" applyAlignment="1">
      <alignment/>
    </xf>
    <xf numFmtId="0" fontId="21" fillId="0" borderId="0" xfId="50" applyFont="1" applyAlignment="1">
      <alignment/>
      <protection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ill="1" applyBorder="1" applyAlignment="1">
      <alignment/>
    </xf>
    <xf numFmtId="182" fontId="27" fillId="0" borderId="0" xfId="50" applyNumberFormat="1" applyFont="1" applyAlignment="1">
      <alignment horizontal="right"/>
      <protection/>
    </xf>
    <xf numFmtId="0" fontId="25" fillId="0" borderId="14" xfId="51" applyFont="1" applyFill="1" applyBorder="1">
      <alignment/>
      <protection/>
    </xf>
    <xf numFmtId="3" fontId="25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51" applyNumberFormat="1">
      <alignment/>
      <protection/>
    </xf>
    <xf numFmtId="0" fontId="25" fillId="0" borderId="0" xfId="51" applyFont="1">
      <alignment/>
      <protection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82" fontId="0" fillId="0" borderId="0" xfId="50" applyNumberFormat="1" applyFont="1" applyAlignment="1">
      <alignment horizontal="right"/>
      <protection/>
    </xf>
    <xf numFmtId="0" fontId="26" fillId="0" borderId="0" xfId="0" applyFont="1" applyAlignment="1">
      <alignment vertical="center"/>
    </xf>
    <xf numFmtId="3" fontId="0" fillId="0" borderId="16" xfId="50" applyNumberFormat="1" applyBorder="1">
      <alignment/>
      <protection/>
    </xf>
    <xf numFmtId="3" fontId="25" fillId="0" borderId="16" xfId="50" applyNumberFormat="1" applyFont="1" applyBorder="1">
      <alignment/>
      <protection/>
    </xf>
    <xf numFmtId="3" fontId="0" fillId="0" borderId="15" xfId="50" applyNumberFormat="1" applyBorder="1">
      <alignment/>
      <protection/>
    </xf>
    <xf numFmtId="3" fontId="23" fillId="24" borderId="14" xfId="50" applyNumberFormat="1" applyFont="1" applyFill="1" applyBorder="1" applyAlignment="1">
      <alignment horizontal="center"/>
      <protection/>
    </xf>
    <xf numFmtId="0" fontId="25" fillId="0" borderId="13" xfId="50" applyFont="1" applyBorder="1" applyAlignment="1">
      <alignment wrapText="1"/>
      <protection/>
    </xf>
    <xf numFmtId="3" fontId="25" fillId="0" borderId="17" xfId="50" applyNumberFormat="1" applyFont="1" applyBorder="1">
      <alignment/>
      <protection/>
    </xf>
    <xf numFmtId="0" fontId="25" fillId="0" borderId="11" xfId="50" applyFont="1" applyBorder="1">
      <alignment/>
      <protection/>
    </xf>
    <xf numFmtId="3" fontId="25" fillId="0" borderId="14" xfId="50" applyNumberFormat="1" applyFont="1" applyBorder="1">
      <alignment/>
      <protection/>
    </xf>
    <xf numFmtId="0" fontId="0" fillId="4" borderId="10" xfId="0" applyFill="1" applyBorder="1" applyAlignment="1">
      <alignment/>
    </xf>
    <xf numFmtId="3" fontId="0" fillId="4" borderId="16" xfId="0" applyNumberFormat="1" applyFont="1" applyFill="1" applyBorder="1" applyAlignment="1">
      <alignment horizontal="right"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vertical="center" wrapText="1"/>
    </xf>
    <xf numFmtId="3" fontId="0" fillId="4" borderId="16" xfId="0" applyNumberFormat="1" applyFont="1" applyFill="1" applyBorder="1" applyAlignment="1">
      <alignment horizontal="right" vertical="center"/>
    </xf>
    <xf numFmtId="3" fontId="0" fillId="18" borderId="16" xfId="0" applyNumberFormat="1" applyFont="1" applyFill="1" applyBorder="1" applyAlignment="1">
      <alignment horizontal="right"/>
    </xf>
    <xf numFmtId="0" fontId="0" fillId="18" borderId="10" xfId="0" applyFill="1" applyBorder="1" applyAlignment="1">
      <alignment/>
    </xf>
    <xf numFmtId="3" fontId="0" fillId="18" borderId="16" xfId="0" applyNumberFormat="1" applyFill="1" applyBorder="1" applyAlignment="1">
      <alignment/>
    </xf>
    <xf numFmtId="0" fontId="31" fillId="18" borderId="10" xfId="0" applyFont="1" applyFill="1" applyBorder="1" applyAlignment="1">
      <alignment/>
    </xf>
    <xf numFmtId="182" fontId="0" fillId="0" borderId="0" xfId="0" applyNumberFormat="1" applyAlignment="1">
      <alignment/>
    </xf>
    <xf numFmtId="182" fontId="0" fillId="0" borderId="0" xfId="50" applyNumberFormat="1">
      <alignment/>
      <protection/>
    </xf>
    <xf numFmtId="182" fontId="0" fillId="4" borderId="18" xfId="0" applyNumberFormat="1" applyFont="1" applyFill="1" applyBorder="1" applyAlignment="1">
      <alignment horizontal="right"/>
    </xf>
    <xf numFmtId="182" fontId="0" fillId="4" borderId="18" xfId="0" applyNumberFormat="1" applyFont="1" applyFill="1" applyBorder="1" applyAlignment="1">
      <alignment horizontal="right" vertical="center"/>
    </xf>
    <xf numFmtId="182" fontId="0" fillId="18" borderId="18" xfId="0" applyNumberFormat="1" applyFill="1" applyBorder="1" applyAlignment="1">
      <alignment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center"/>
    </xf>
    <xf numFmtId="182" fontId="26" fillId="0" borderId="0" xfId="0" applyNumberFormat="1" applyFont="1" applyBorder="1" applyAlignment="1">
      <alignment horizontal="center"/>
    </xf>
    <xf numFmtId="182" fontId="26" fillId="0" borderId="0" xfId="0" applyNumberFormat="1" applyFon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0" xfId="0" applyNumberFormat="1" applyBorder="1" applyAlignment="1">
      <alignment horizontal="right"/>
    </xf>
    <xf numFmtId="182" fontId="26" fillId="0" borderId="0" xfId="0" applyNumberFormat="1" applyFont="1" applyBorder="1" applyAlignment="1">
      <alignment/>
    </xf>
    <xf numFmtId="182" fontId="23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3" fontId="0" fillId="0" borderId="0" xfId="50" applyNumberFormat="1" applyAlignment="1">
      <alignment horizontal="right"/>
      <protection/>
    </xf>
    <xf numFmtId="3" fontId="27" fillId="0" borderId="0" xfId="0" applyNumberFormat="1" applyFont="1" applyAlignment="1">
      <alignment horizontal="right"/>
    </xf>
    <xf numFmtId="3" fontId="23" fillId="24" borderId="14" xfId="50" applyNumberFormat="1" applyFont="1" applyFill="1" applyBorder="1" applyAlignment="1">
      <alignment horizontal="center" wrapText="1"/>
      <protection/>
    </xf>
    <xf numFmtId="182" fontId="23" fillId="24" borderId="19" xfId="50" applyNumberFormat="1" applyFont="1" applyFill="1" applyBorder="1" applyAlignment="1">
      <alignment horizontal="center" wrapText="1"/>
      <protection/>
    </xf>
    <xf numFmtId="183" fontId="0" fillId="0" borderId="12" xfId="0" applyNumberFormat="1" applyBorder="1" applyAlignment="1">
      <alignment wrapText="1"/>
    </xf>
    <xf numFmtId="3" fontId="0" fillId="0" borderId="15" xfId="0" applyNumberFormat="1" applyFont="1" applyBorder="1" applyAlignment="1">
      <alignment horizontal="right"/>
    </xf>
    <xf numFmtId="182" fontId="0" fillId="0" borderId="20" xfId="0" applyNumberFormat="1" applyFon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182" fontId="0" fillId="0" borderId="18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182" fontId="0" fillId="0" borderId="18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182" fontId="0" fillId="0" borderId="21" xfId="0" applyNumberFormat="1" applyFont="1" applyBorder="1" applyAlignment="1">
      <alignment/>
    </xf>
    <xf numFmtId="3" fontId="25" fillId="0" borderId="14" xfId="0" applyNumberFormat="1" applyFont="1" applyBorder="1" applyAlignment="1">
      <alignment horizontal="right"/>
    </xf>
    <xf numFmtId="182" fontId="25" fillId="0" borderId="19" xfId="0" applyNumberFormat="1" applyFont="1" applyBorder="1" applyAlignment="1">
      <alignment/>
    </xf>
    <xf numFmtId="182" fontId="0" fillId="0" borderId="20" xfId="50" applyNumberFormat="1" applyBorder="1">
      <alignment/>
      <protection/>
    </xf>
    <xf numFmtId="182" fontId="0" fillId="0" borderId="18" xfId="50" applyNumberFormat="1" applyBorder="1">
      <alignment/>
      <protection/>
    </xf>
    <xf numFmtId="182" fontId="25" fillId="0" borderId="18" xfId="50" applyNumberFormat="1" applyFont="1" applyBorder="1">
      <alignment/>
      <protection/>
    </xf>
    <xf numFmtId="182" fontId="25" fillId="0" borderId="21" xfId="50" applyNumberFormat="1" applyFont="1" applyBorder="1">
      <alignment/>
      <protection/>
    </xf>
    <xf numFmtId="182" fontId="25" fillId="0" borderId="19" xfId="50" applyNumberFormat="1" applyFont="1" applyBorder="1" applyAlignment="1">
      <alignment horizontal="right"/>
      <protection/>
    </xf>
    <xf numFmtId="0" fontId="25" fillId="0" borderId="11" xfId="0" applyFont="1" applyBorder="1" applyAlignment="1">
      <alignment/>
    </xf>
    <xf numFmtId="3" fontId="25" fillId="0" borderId="14" xfId="0" applyNumberFormat="1" applyFont="1" applyBorder="1" applyAlignment="1">
      <alignment/>
    </xf>
    <xf numFmtId="0" fontId="25" fillId="24" borderId="22" xfId="0" applyFont="1" applyFill="1" applyBorder="1" applyAlignment="1">
      <alignment horizontal="center"/>
    </xf>
    <xf numFmtId="3" fontId="23" fillId="24" borderId="23" xfId="50" applyNumberFormat="1" applyFont="1" applyFill="1" applyBorder="1" applyAlignment="1">
      <alignment horizontal="center"/>
      <protection/>
    </xf>
    <xf numFmtId="182" fontId="23" fillId="24" borderId="24" xfId="50" applyNumberFormat="1" applyFont="1" applyFill="1" applyBorder="1" applyAlignment="1">
      <alignment horizontal="center" wrapText="1"/>
      <protection/>
    </xf>
    <xf numFmtId="0" fontId="25" fillId="4" borderId="25" xfId="0" applyFont="1" applyFill="1" applyBorder="1" applyAlignment="1">
      <alignment/>
    </xf>
    <xf numFmtId="3" fontId="26" fillId="4" borderId="26" xfId="0" applyNumberFormat="1" applyFont="1" applyFill="1" applyBorder="1" applyAlignment="1">
      <alignment horizontal="center"/>
    </xf>
    <xf numFmtId="0" fontId="26" fillId="4" borderId="26" xfId="0" applyFont="1" applyFill="1" applyBorder="1" applyAlignment="1">
      <alignment horizontal="center"/>
    </xf>
    <xf numFmtId="182" fontId="26" fillId="4" borderId="27" xfId="0" applyNumberFormat="1" applyFont="1" applyFill="1" applyBorder="1" applyAlignment="1">
      <alignment horizontal="center"/>
    </xf>
    <xf numFmtId="0" fontId="25" fillId="4" borderId="11" xfId="0" applyFont="1" applyFill="1" applyBorder="1" applyAlignment="1">
      <alignment/>
    </xf>
    <xf numFmtId="3" fontId="25" fillId="4" borderId="14" xfId="0" applyNumberFormat="1" applyFont="1" applyFill="1" applyBorder="1" applyAlignment="1">
      <alignment horizontal="right"/>
    </xf>
    <xf numFmtId="182" fontId="25" fillId="4" borderId="19" xfId="0" applyNumberFormat="1" applyFont="1" applyFill="1" applyBorder="1" applyAlignment="1">
      <alignment horizontal="right"/>
    </xf>
    <xf numFmtId="0" fontId="25" fillId="0" borderId="28" xfId="0" applyFont="1" applyFill="1" applyBorder="1" applyAlignment="1">
      <alignment/>
    </xf>
    <xf numFmtId="3" fontId="25" fillId="0" borderId="29" xfId="0" applyNumberFormat="1" applyFont="1" applyFill="1" applyBorder="1" applyAlignment="1">
      <alignment horizontal="right"/>
    </xf>
    <xf numFmtId="3" fontId="25" fillId="0" borderId="29" xfId="0" applyNumberFormat="1" applyFont="1" applyBorder="1" applyAlignment="1">
      <alignment horizontal="right"/>
    </xf>
    <xf numFmtId="182" fontId="25" fillId="0" borderId="30" xfId="0" applyNumberFormat="1" applyFont="1" applyBorder="1" applyAlignment="1">
      <alignment horizontal="right"/>
    </xf>
    <xf numFmtId="0" fontId="25" fillId="18" borderId="25" xfId="0" applyFont="1" applyFill="1" applyBorder="1" applyAlignment="1">
      <alignment/>
    </xf>
    <xf numFmtId="3" fontId="0" fillId="18" borderId="26" xfId="0" applyNumberFormat="1" applyFont="1" applyFill="1" applyBorder="1" applyAlignment="1">
      <alignment horizontal="right"/>
    </xf>
    <xf numFmtId="182" fontId="0" fillId="18" borderId="27" xfId="0" applyNumberFormat="1" applyFont="1" applyFill="1" applyBorder="1" applyAlignment="1">
      <alignment horizontal="right"/>
    </xf>
    <xf numFmtId="0" fontId="0" fillId="18" borderId="31" xfId="0" applyFill="1" applyBorder="1" applyAlignment="1">
      <alignment/>
    </xf>
    <xf numFmtId="3" fontId="0" fillId="18" borderId="32" xfId="0" applyNumberFormat="1" applyFill="1" applyBorder="1" applyAlignment="1">
      <alignment/>
    </xf>
    <xf numFmtId="182" fontId="0" fillId="18" borderId="33" xfId="0" applyNumberFormat="1" applyFill="1" applyBorder="1" applyAlignment="1">
      <alignment/>
    </xf>
    <xf numFmtId="3" fontId="0" fillId="4" borderId="26" xfId="0" applyNumberFormat="1" applyFont="1" applyFill="1" applyBorder="1" applyAlignment="1">
      <alignment horizontal="right"/>
    </xf>
    <xf numFmtId="182" fontId="0" fillId="4" borderId="27" xfId="0" applyNumberFormat="1" applyFont="1" applyFill="1" applyBorder="1" applyAlignment="1">
      <alignment horizontal="right"/>
    </xf>
    <xf numFmtId="0" fontId="23" fillId="18" borderId="31" xfId="0" applyFont="1" applyFill="1" applyBorder="1" applyAlignment="1">
      <alignment/>
    </xf>
    <xf numFmtId="3" fontId="23" fillId="18" borderId="32" xfId="0" applyNumberFormat="1" applyFont="1" applyFill="1" applyBorder="1" applyAlignment="1">
      <alignment/>
    </xf>
    <xf numFmtId="182" fontId="23" fillId="18" borderId="33" xfId="0" applyNumberFormat="1" applyFont="1" applyFill="1" applyBorder="1" applyAlignment="1">
      <alignment/>
    </xf>
    <xf numFmtId="0" fontId="23" fillId="4" borderId="31" xfId="0" applyFont="1" applyFill="1" applyBorder="1" applyAlignment="1">
      <alignment/>
    </xf>
    <xf numFmtId="3" fontId="23" fillId="4" borderId="32" xfId="0" applyNumberFormat="1" applyFont="1" applyFill="1" applyBorder="1" applyAlignment="1">
      <alignment/>
    </xf>
    <xf numFmtId="182" fontId="23" fillId="4" borderId="33" xfId="0" applyNumberFormat="1" applyFont="1" applyFill="1" applyBorder="1" applyAlignment="1">
      <alignment/>
    </xf>
    <xf numFmtId="0" fontId="0" fillId="4" borderId="28" xfId="0" applyFont="1" applyFill="1" applyBorder="1" applyAlignment="1">
      <alignment/>
    </xf>
    <xf numFmtId="3" fontId="0" fillId="4" borderId="29" xfId="0" applyNumberFormat="1" applyFont="1" applyFill="1" applyBorder="1" applyAlignment="1">
      <alignment horizontal="right"/>
    </xf>
    <xf numFmtId="182" fontId="0" fillId="4" borderId="30" xfId="0" applyNumberFormat="1" applyFont="1" applyFill="1" applyBorder="1" applyAlignment="1">
      <alignment horizontal="right"/>
    </xf>
    <xf numFmtId="0" fontId="0" fillId="18" borderId="28" xfId="0" applyFill="1" applyBorder="1" applyAlignment="1">
      <alignment/>
    </xf>
    <xf numFmtId="3" fontId="0" fillId="18" borderId="29" xfId="0" applyNumberFormat="1" applyFill="1" applyBorder="1" applyAlignment="1">
      <alignment/>
    </xf>
    <xf numFmtId="182" fontId="0" fillId="18" borderId="30" xfId="0" applyNumberFormat="1" applyFill="1" applyBorder="1" applyAlignment="1">
      <alignment/>
    </xf>
    <xf numFmtId="3" fontId="0" fillId="18" borderId="26" xfId="0" applyNumberFormat="1" applyFill="1" applyBorder="1" applyAlignment="1">
      <alignment/>
    </xf>
    <xf numFmtId="182" fontId="0" fillId="18" borderId="27" xfId="0" applyNumberFormat="1" applyFill="1" applyBorder="1" applyAlignment="1">
      <alignment/>
    </xf>
    <xf numFmtId="3" fontId="25" fillId="0" borderId="29" xfId="0" applyNumberFormat="1" applyFont="1" applyFill="1" applyBorder="1" applyAlignment="1">
      <alignment/>
    </xf>
    <xf numFmtId="182" fontId="25" fillId="0" borderId="30" xfId="0" applyNumberFormat="1" applyFont="1" applyFill="1" applyBorder="1" applyAlignment="1">
      <alignment/>
    </xf>
    <xf numFmtId="0" fontId="25" fillId="18" borderId="11" xfId="0" applyFont="1" applyFill="1" applyBorder="1" applyAlignment="1">
      <alignment/>
    </xf>
    <xf numFmtId="3" fontId="25" fillId="18" borderId="14" xfId="0" applyNumberFormat="1" applyFont="1" applyFill="1" applyBorder="1" applyAlignment="1">
      <alignment/>
    </xf>
    <xf numFmtId="182" fontId="25" fillId="18" borderId="19" xfId="0" applyNumberFormat="1" applyFont="1" applyFill="1" applyBorder="1" applyAlignment="1">
      <alignment/>
    </xf>
    <xf numFmtId="182" fontId="25" fillId="0" borderId="19" xfId="0" applyNumberFormat="1" applyFont="1" applyBorder="1" applyAlignment="1">
      <alignment horizontal="right"/>
    </xf>
    <xf numFmtId="182" fontId="0" fillId="18" borderId="18" xfId="0" applyNumberFormat="1" applyFill="1" applyBorder="1" applyAlignment="1">
      <alignment horizontal="right"/>
    </xf>
    <xf numFmtId="3" fontId="0" fillId="0" borderId="16" xfId="51" applyNumberFormat="1" applyBorder="1">
      <alignment/>
      <protection/>
    </xf>
    <xf numFmtId="3" fontId="0" fillId="0" borderId="15" xfId="51" applyNumberFormat="1" applyBorder="1">
      <alignment/>
      <protection/>
    </xf>
    <xf numFmtId="3" fontId="0" fillId="0" borderId="17" xfId="51" applyNumberFormat="1" applyBorder="1">
      <alignment/>
      <protection/>
    </xf>
    <xf numFmtId="3" fontId="25" fillId="0" borderId="14" xfId="51" applyNumberFormat="1" applyFont="1" applyBorder="1">
      <alignment/>
      <protection/>
    </xf>
    <xf numFmtId="182" fontId="0" fillId="0" borderId="0" xfId="51" applyNumberFormat="1">
      <alignment/>
      <protection/>
    </xf>
    <xf numFmtId="182" fontId="0" fillId="0" borderId="20" xfId="51" applyNumberFormat="1" applyBorder="1">
      <alignment/>
      <protection/>
    </xf>
    <xf numFmtId="182" fontId="0" fillId="0" borderId="18" xfId="51" applyNumberFormat="1" applyBorder="1">
      <alignment/>
      <protection/>
    </xf>
    <xf numFmtId="182" fontId="0" fillId="0" borderId="21" xfId="51" applyNumberFormat="1" applyBorder="1">
      <alignment/>
      <protection/>
    </xf>
    <xf numFmtId="182" fontId="25" fillId="0" borderId="19" xfId="51" applyNumberFormat="1" applyFont="1" applyBorder="1">
      <alignment/>
      <protection/>
    </xf>
    <xf numFmtId="3" fontId="0" fillId="0" borderId="15" xfId="0" applyNumberFormat="1" applyFont="1" applyFill="1" applyBorder="1" applyAlignment="1">
      <alignment horizontal="right"/>
    </xf>
    <xf numFmtId="182" fontId="0" fillId="0" borderId="20" xfId="0" applyNumberFormat="1" applyFont="1" applyFill="1" applyBorder="1" applyAlignment="1">
      <alignment horizontal="right"/>
    </xf>
    <xf numFmtId="182" fontId="0" fillId="0" borderId="18" xfId="0" applyNumberFormat="1" applyFont="1" applyFill="1" applyBorder="1" applyAlignment="1">
      <alignment horizontal="right"/>
    </xf>
    <xf numFmtId="182" fontId="0" fillId="0" borderId="21" xfId="0" applyNumberFormat="1" applyFont="1" applyFill="1" applyBorder="1" applyAlignment="1">
      <alignment horizontal="right"/>
    </xf>
    <xf numFmtId="182" fontId="25" fillId="0" borderId="19" xfId="0" applyNumberFormat="1" applyFont="1" applyFill="1" applyBorder="1" applyAlignment="1">
      <alignment horizontal="right"/>
    </xf>
    <xf numFmtId="182" fontId="0" fillId="0" borderId="0" xfId="0" applyNumberFormat="1" applyFont="1" applyBorder="1" applyAlignment="1">
      <alignment/>
    </xf>
    <xf numFmtId="3" fontId="0" fillId="0" borderId="0" xfId="50" applyNumberFormat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6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5" fillId="0" borderId="34" xfId="0" applyFont="1" applyBorder="1" applyAlignment="1">
      <alignment/>
    </xf>
    <xf numFmtId="3" fontId="25" fillId="0" borderId="35" xfId="0" applyNumberFormat="1" applyFont="1" applyBorder="1" applyAlignment="1">
      <alignment horizontal="right"/>
    </xf>
    <xf numFmtId="182" fontId="25" fillId="0" borderId="36" xfId="0" applyNumberFormat="1" applyFont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6" xfId="0" applyNumberFormat="1" applyFont="1" applyBorder="1" applyAlignment="1">
      <alignment horizontal="right"/>
    </xf>
    <xf numFmtId="182" fontId="0" fillId="0" borderId="27" xfId="0" applyNumberFormat="1" applyFont="1" applyBorder="1" applyAlignment="1">
      <alignment horizontal="right"/>
    </xf>
    <xf numFmtId="0" fontId="0" fillId="0" borderId="31" xfId="0" applyFill="1" applyBorder="1" applyAlignment="1">
      <alignment/>
    </xf>
    <xf numFmtId="3" fontId="0" fillId="0" borderId="32" xfId="0" applyNumberFormat="1" applyFont="1" applyBorder="1" applyAlignment="1">
      <alignment horizontal="right"/>
    </xf>
    <xf numFmtId="182" fontId="0" fillId="0" borderId="33" xfId="0" applyNumberFormat="1" applyFont="1" applyBorder="1" applyAlignment="1">
      <alignment horizontal="right"/>
    </xf>
    <xf numFmtId="3" fontId="23" fillId="24" borderId="23" xfId="50" applyNumberFormat="1" applyFont="1" applyFill="1" applyBorder="1" applyAlignment="1">
      <alignment horizontal="center" wrapText="1"/>
      <protection/>
    </xf>
    <xf numFmtId="3" fontId="0" fillId="4" borderId="35" xfId="0" applyNumberForma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3" fontId="0" fillId="4" borderId="16" xfId="0" applyNumberFormat="1" applyFill="1" applyBorder="1" applyAlignment="1">
      <alignment vertical="center"/>
    </xf>
    <xf numFmtId="182" fontId="0" fillId="4" borderId="18" xfId="0" applyNumberFormat="1" applyFill="1" applyBorder="1" applyAlignment="1">
      <alignment vertical="center"/>
    </xf>
    <xf numFmtId="0" fontId="0" fillId="4" borderId="34" xfId="0" applyFont="1" applyFill="1" applyBorder="1" applyAlignment="1">
      <alignment vertical="center" wrapText="1"/>
    </xf>
    <xf numFmtId="182" fontId="0" fillId="4" borderId="36" xfId="0" applyNumberFormat="1" applyFill="1" applyBorder="1" applyAlignment="1">
      <alignment horizontal="right" vertical="center"/>
    </xf>
    <xf numFmtId="0" fontId="0" fillId="18" borderId="10" xfId="0" applyFill="1" applyBorder="1" applyAlignment="1">
      <alignment wrapText="1"/>
    </xf>
    <xf numFmtId="3" fontId="0" fillId="18" borderId="16" xfId="0" applyNumberFormat="1" applyFont="1" applyFill="1" applyBorder="1" applyAlignment="1">
      <alignment/>
    </xf>
    <xf numFmtId="0" fontId="0" fillId="0" borderId="0" xfId="53">
      <alignment/>
      <protection/>
    </xf>
    <xf numFmtId="3" fontId="0" fillId="0" borderId="0" xfId="53" applyNumberFormat="1">
      <alignment/>
      <protection/>
    </xf>
    <xf numFmtId="3" fontId="23" fillId="0" borderId="0" xfId="53" applyNumberFormat="1" applyFont="1">
      <alignment/>
      <protection/>
    </xf>
    <xf numFmtId="181" fontId="27" fillId="0" borderId="0" xfId="53" applyNumberFormat="1" applyFont="1" applyAlignment="1">
      <alignment horizontal="right"/>
      <protection/>
    </xf>
    <xf numFmtId="0" fontId="24" fillId="0" borderId="0" xfId="53" applyFont="1">
      <alignment/>
      <protection/>
    </xf>
    <xf numFmtId="181" fontId="27" fillId="0" borderId="0" xfId="47" applyNumberFormat="1" applyFont="1" applyAlignment="1">
      <alignment horizontal="right"/>
      <protection/>
    </xf>
    <xf numFmtId="0" fontId="32" fillId="4" borderId="37" xfId="47" applyFont="1" applyFill="1" applyBorder="1" applyAlignment="1">
      <alignment horizontal="center"/>
      <protection/>
    </xf>
    <xf numFmtId="3" fontId="32" fillId="4" borderId="37" xfId="47" applyNumberFormat="1" applyFont="1" applyFill="1" applyBorder="1" applyAlignment="1">
      <alignment horizontal="center" wrapText="1"/>
      <protection/>
    </xf>
    <xf numFmtId="3" fontId="33" fillId="4" borderId="37" xfId="47" applyNumberFormat="1" applyFont="1" applyFill="1" applyBorder="1" applyAlignment="1">
      <alignment horizontal="center" wrapText="1"/>
      <protection/>
    </xf>
    <xf numFmtId="181" fontId="32" fillId="4" borderId="37" xfId="47" applyNumberFormat="1" applyFont="1" applyFill="1" applyBorder="1" applyAlignment="1">
      <alignment horizontal="center" wrapText="1"/>
      <protection/>
    </xf>
    <xf numFmtId="0" fontId="34" fillId="0" borderId="0" xfId="53" applyFont="1">
      <alignment/>
      <protection/>
    </xf>
    <xf numFmtId="0" fontId="35" fillId="0" borderId="0" xfId="53" applyFont="1" applyBorder="1">
      <alignment/>
      <protection/>
    </xf>
    <xf numFmtId="0" fontId="25" fillId="0" borderId="0" xfId="47" applyFont="1" applyBorder="1">
      <alignment/>
      <protection/>
    </xf>
    <xf numFmtId="3" fontId="35" fillId="0" borderId="0" xfId="53" applyNumberFormat="1" applyFont="1" applyBorder="1">
      <alignment/>
      <protection/>
    </xf>
    <xf numFmtId="3" fontId="25" fillId="0" borderId="0" xfId="53" applyNumberFormat="1" applyFont="1" applyBorder="1">
      <alignment/>
      <protection/>
    </xf>
    <xf numFmtId="181" fontId="35" fillId="0" borderId="0" xfId="53" applyNumberFormat="1" applyFont="1" applyBorder="1">
      <alignment/>
      <protection/>
    </xf>
    <xf numFmtId="0" fontId="35" fillId="0" borderId="0" xfId="53" applyFont="1">
      <alignment/>
      <protection/>
    </xf>
    <xf numFmtId="0" fontId="0" fillId="0" borderId="0" xfId="53" applyFont="1" applyAlignment="1">
      <alignment horizontal="left" vertical="justify" wrapText="1"/>
      <protection/>
    </xf>
    <xf numFmtId="0" fontId="0" fillId="0" borderId="0" xfId="53" applyFont="1" applyAlignment="1">
      <alignment horizontal="left" vertical="top"/>
      <protection/>
    </xf>
    <xf numFmtId="0" fontId="0" fillId="0" borderId="0" xfId="53" applyFont="1">
      <alignment/>
      <protection/>
    </xf>
    <xf numFmtId="0" fontId="0" fillId="0" borderId="25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6" xfId="53" applyFont="1" applyBorder="1">
      <alignment/>
      <protection/>
    </xf>
    <xf numFmtId="3" fontId="0" fillId="0" borderId="16" xfId="53" applyNumberFormat="1" applyBorder="1" applyAlignment="1">
      <alignment horizontal="right"/>
      <protection/>
    </xf>
    <xf numFmtId="3" fontId="23" fillId="0" borderId="16" xfId="53" applyNumberFormat="1" applyFont="1" applyFill="1" applyBorder="1" applyAlignment="1">
      <alignment horizontal="right"/>
      <protection/>
    </xf>
    <xf numFmtId="181" fontId="0" fillId="0" borderId="18" xfId="47" applyNumberFormat="1" applyFont="1" applyBorder="1" applyAlignment="1">
      <alignment horizontal="right"/>
      <protection/>
    </xf>
    <xf numFmtId="3" fontId="0" fillId="0" borderId="16" xfId="53" applyNumberFormat="1" applyFont="1" applyBorder="1" applyAlignment="1">
      <alignment horizontal="right"/>
      <protection/>
    </xf>
    <xf numFmtId="3" fontId="23" fillId="0" borderId="16" xfId="53" applyNumberFormat="1" applyFont="1" applyBorder="1" applyAlignment="1">
      <alignment horizontal="right"/>
      <protection/>
    </xf>
    <xf numFmtId="0" fontId="0" fillId="0" borderId="0" xfId="53" applyFont="1" applyAlignment="1">
      <alignment horizontal="left" wrapText="1"/>
      <protection/>
    </xf>
    <xf numFmtId="0" fontId="0" fillId="0" borderId="0" xfId="53" applyFont="1" applyAlignment="1">
      <alignment horizontal="left" vertical="top" wrapText="1"/>
      <protection/>
    </xf>
    <xf numFmtId="0" fontId="25" fillId="0" borderId="37" xfId="53" applyFont="1" applyBorder="1">
      <alignment/>
      <protection/>
    </xf>
    <xf numFmtId="3" fontId="25" fillId="0" borderId="37" xfId="53" applyNumberFormat="1" applyFont="1" applyBorder="1" applyAlignment="1">
      <alignment horizontal="right"/>
      <protection/>
    </xf>
    <xf numFmtId="181" fontId="25" fillId="0" borderId="37" xfId="47" applyNumberFormat="1" applyFont="1" applyBorder="1" applyAlignment="1">
      <alignment horizontal="righ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>
      <alignment/>
      <protection/>
    </xf>
    <xf numFmtId="0" fontId="25" fillId="0" borderId="38" xfId="53" applyFont="1" applyBorder="1">
      <alignment/>
      <protection/>
    </xf>
    <xf numFmtId="3" fontId="25" fillId="0" borderId="39" xfId="53" applyNumberFormat="1" applyFont="1" applyBorder="1" applyAlignment="1">
      <alignment horizontal="right"/>
      <protection/>
    </xf>
    <xf numFmtId="0" fontId="23" fillId="0" borderId="0" xfId="53" applyFont="1" applyAlignment="1">
      <alignment horizontal="left" wrapText="1"/>
      <protection/>
    </xf>
    <xf numFmtId="181" fontId="0" fillId="0" borderId="0" xfId="53" applyNumberFormat="1">
      <alignment/>
      <protection/>
    </xf>
    <xf numFmtId="0" fontId="0" fillId="0" borderId="13" xfId="53" applyFont="1" applyBorder="1" applyAlignment="1">
      <alignment horizontal="center"/>
      <protection/>
    </xf>
    <xf numFmtId="0" fontId="0" fillId="0" borderId="17" xfId="53" applyFont="1" applyBorder="1">
      <alignment/>
      <protection/>
    </xf>
    <xf numFmtId="3" fontId="0" fillId="0" borderId="17" xfId="53" applyNumberFormat="1" applyFont="1" applyBorder="1" applyAlignment="1">
      <alignment horizontal="right"/>
      <protection/>
    </xf>
    <xf numFmtId="3" fontId="23" fillId="0" borderId="17" xfId="53" applyNumberFormat="1" applyFont="1" applyFill="1" applyBorder="1" applyAlignment="1">
      <alignment horizontal="right"/>
      <protection/>
    </xf>
    <xf numFmtId="181" fontId="0" fillId="0" borderId="21" xfId="47" applyNumberFormat="1" applyFont="1" applyBorder="1" applyAlignment="1">
      <alignment horizontal="right"/>
      <protection/>
    </xf>
    <xf numFmtId="181" fontId="27" fillId="0" borderId="0" xfId="48" applyNumberFormat="1" applyFont="1" applyAlignment="1">
      <alignment horizontal="right"/>
      <protection/>
    </xf>
    <xf numFmtId="0" fontId="32" fillId="25" borderId="40" xfId="48" applyFont="1" applyFill="1" applyBorder="1" applyAlignment="1">
      <alignment horizontal="center"/>
      <protection/>
    </xf>
    <xf numFmtId="3" fontId="32" fillId="25" borderId="40" xfId="48" applyNumberFormat="1" applyFont="1" applyFill="1" applyBorder="1" applyAlignment="1">
      <alignment horizontal="center" wrapText="1"/>
      <protection/>
    </xf>
    <xf numFmtId="3" fontId="33" fillId="25" borderId="40" xfId="48" applyNumberFormat="1" applyFont="1" applyFill="1" applyBorder="1" applyAlignment="1">
      <alignment horizontal="center" wrapText="1"/>
      <protection/>
    </xf>
    <xf numFmtId="181" fontId="32" fillId="25" borderId="40" xfId="48" applyNumberFormat="1" applyFont="1" applyFill="1" applyBorder="1" applyAlignment="1">
      <alignment horizontal="center" wrapText="1"/>
      <protection/>
    </xf>
    <xf numFmtId="0" fontId="25" fillId="0" borderId="0" xfId="48" applyFont="1" applyBorder="1">
      <alignment/>
      <protection/>
    </xf>
    <xf numFmtId="0" fontId="0" fillId="0" borderId="0" xfId="53" applyFont="1" applyAlignment="1">
      <alignment horizontal="left" vertical="top" wrapText="1"/>
      <protection/>
    </xf>
    <xf numFmtId="0" fontId="0" fillId="0" borderId="0" xfId="53" applyFont="1">
      <alignment/>
      <protection/>
    </xf>
    <xf numFmtId="0" fontId="36" fillId="0" borderId="0" xfId="48" applyFont="1" applyAlignment="1">
      <alignment horizontal="justify" vertical="top" wrapText="1"/>
      <protection/>
    </xf>
    <xf numFmtId="0" fontId="32" fillId="4" borderId="37" xfId="48" applyFont="1" applyFill="1" applyBorder="1" applyAlignment="1">
      <alignment horizontal="center"/>
      <protection/>
    </xf>
    <xf numFmtId="3" fontId="32" fillId="4" borderId="37" xfId="48" applyNumberFormat="1" applyFont="1" applyFill="1" applyBorder="1" applyAlignment="1">
      <alignment horizontal="center" wrapText="1"/>
      <protection/>
    </xf>
    <xf numFmtId="3" fontId="33" fillId="4" borderId="37" xfId="48" applyNumberFormat="1" applyFont="1" applyFill="1" applyBorder="1" applyAlignment="1">
      <alignment horizontal="center" wrapText="1"/>
      <protection/>
    </xf>
    <xf numFmtId="181" fontId="32" fillId="4" borderId="37" xfId="48" applyNumberFormat="1" applyFont="1" applyFill="1" applyBorder="1" applyAlignment="1">
      <alignment horizontal="center" wrapText="1"/>
      <protection/>
    </xf>
    <xf numFmtId="181" fontId="0" fillId="0" borderId="18" xfId="48" applyNumberFormat="1" applyFont="1" applyBorder="1" applyAlignment="1">
      <alignment horizontal="right"/>
      <protection/>
    </xf>
    <xf numFmtId="3" fontId="0" fillId="0" borderId="32" xfId="53" applyNumberFormat="1" applyFont="1" applyBorder="1" applyAlignment="1">
      <alignment horizontal="right"/>
      <protection/>
    </xf>
    <xf numFmtId="181" fontId="0" fillId="0" borderId="33" xfId="48" applyNumberFormat="1" applyFont="1" applyBorder="1" applyAlignment="1">
      <alignment horizontal="right"/>
      <protection/>
    </xf>
    <xf numFmtId="181" fontId="25" fillId="0" borderId="37" xfId="48" applyNumberFormat="1" applyFont="1" applyBorder="1" applyAlignment="1">
      <alignment horizontal="right"/>
      <protection/>
    </xf>
    <xf numFmtId="181" fontId="25" fillId="0" borderId="41" xfId="48" applyNumberFormat="1" applyFont="1" applyBorder="1" applyAlignment="1">
      <alignment horizontal="right"/>
      <protection/>
    </xf>
    <xf numFmtId="181" fontId="0" fillId="0" borderId="21" xfId="48" applyNumberFormat="1" applyFont="1" applyBorder="1" applyAlignment="1">
      <alignment horizontal="right"/>
      <protection/>
    </xf>
    <xf numFmtId="0" fontId="0" fillId="0" borderId="10" xfId="53" applyFont="1" applyBorder="1" applyAlignment="1">
      <alignment horizontal="center" wrapText="1"/>
      <protection/>
    </xf>
    <xf numFmtId="0" fontId="0" fillId="0" borderId="16" xfId="53" applyFont="1" applyBorder="1">
      <alignment/>
      <protection/>
    </xf>
    <xf numFmtId="0" fontId="0" fillId="0" borderId="16" xfId="53" applyFont="1" applyBorder="1" applyAlignment="1">
      <alignment wrapText="1"/>
      <protection/>
    </xf>
    <xf numFmtId="0" fontId="0" fillId="0" borderId="17" xfId="53" applyFont="1" applyBorder="1">
      <alignment/>
      <protection/>
    </xf>
    <xf numFmtId="3" fontId="0" fillId="0" borderId="16" xfId="53" applyNumberFormat="1" applyFont="1" applyFill="1" applyBorder="1" applyAlignment="1">
      <alignment horizontal="right"/>
      <protection/>
    </xf>
    <xf numFmtId="3" fontId="23" fillId="0" borderId="17" xfId="53" applyNumberFormat="1" applyFont="1" applyBorder="1" applyAlignment="1">
      <alignment horizontal="right"/>
      <protection/>
    </xf>
    <xf numFmtId="0" fontId="0" fillId="26" borderId="10" xfId="52" applyFont="1" applyFill="1" applyBorder="1" applyAlignment="1">
      <alignment horizontal="center"/>
      <protection/>
    </xf>
    <xf numFmtId="4" fontId="0" fillId="26" borderId="16" xfId="52" applyNumberFormat="1" applyFont="1" applyFill="1" applyBorder="1" applyAlignment="1">
      <alignment wrapText="1"/>
      <protection/>
    </xf>
    <xf numFmtId="3" fontId="23" fillId="0" borderId="42" xfId="53" applyNumberFormat="1" applyFont="1" applyFill="1" applyBorder="1" applyAlignment="1">
      <alignment horizontal="right"/>
      <protection/>
    </xf>
    <xf numFmtId="0" fontId="0" fillId="26" borderId="16" xfId="0" applyFont="1" applyFill="1" applyBorder="1" applyAlignment="1">
      <alignment wrapText="1"/>
    </xf>
    <xf numFmtId="3" fontId="0" fillId="0" borderId="26" xfId="53" applyNumberFormat="1" applyFont="1" applyBorder="1" applyAlignment="1">
      <alignment horizontal="right"/>
      <protection/>
    </xf>
    <xf numFmtId="181" fontId="0" fillId="0" borderId="27" xfId="48" applyNumberFormat="1" applyFont="1" applyBorder="1" applyAlignment="1">
      <alignment horizontal="right"/>
      <protection/>
    </xf>
    <xf numFmtId="0" fontId="0" fillId="0" borderId="10" xfId="49" applyFont="1" applyBorder="1" applyAlignment="1">
      <alignment horizontal="center"/>
      <protection/>
    </xf>
    <xf numFmtId="0" fontId="0" fillId="0" borderId="16" xfId="49" applyFont="1" applyBorder="1">
      <alignment/>
      <protection/>
    </xf>
    <xf numFmtId="0" fontId="0" fillId="0" borderId="10" xfId="49" applyFont="1" applyFill="1" applyBorder="1" applyAlignment="1">
      <alignment horizontal="center"/>
      <protection/>
    </xf>
    <xf numFmtId="0" fontId="0" fillId="0" borderId="16" xfId="49" applyFont="1" applyFill="1" applyBorder="1">
      <alignment/>
      <protection/>
    </xf>
    <xf numFmtId="0" fontId="0" fillId="0" borderId="15" xfId="49" applyFont="1" applyBorder="1" applyAlignment="1">
      <alignment wrapText="1"/>
      <protection/>
    </xf>
    <xf numFmtId="0" fontId="0" fillId="0" borderId="16" xfId="49" applyFont="1" applyBorder="1" applyAlignment="1">
      <alignment wrapText="1" readingOrder="1"/>
      <protection/>
    </xf>
    <xf numFmtId="0" fontId="0" fillId="0" borderId="16" xfId="49" applyFont="1" applyBorder="1" applyAlignment="1">
      <alignment wrapText="1"/>
      <protection/>
    </xf>
    <xf numFmtId="0" fontId="26" fillId="0" borderId="0" xfId="53" applyFont="1" applyBorder="1">
      <alignment/>
      <protection/>
    </xf>
    <xf numFmtId="3" fontId="26" fillId="0" borderId="0" xfId="53" applyNumberFormat="1" applyFont="1" applyBorder="1" applyAlignment="1">
      <alignment horizontal="right"/>
      <protection/>
    </xf>
    <xf numFmtId="181" fontId="26" fillId="0" borderId="0" xfId="48" applyNumberFormat="1" applyFont="1" applyBorder="1" applyAlignment="1">
      <alignment horizontal="right"/>
      <protection/>
    </xf>
    <xf numFmtId="0" fontId="0" fillId="0" borderId="34" xfId="49" applyFont="1" applyBorder="1" applyAlignment="1">
      <alignment horizontal="center"/>
      <protection/>
    </xf>
    <xf numFmtId="0" fontId="0" fillId="0" borderId="35" xfId="49" applyFont="1" applyBorder="1">
      <alignment/>
      <protection/>
    </xf>
    <xf numFmtId="3" fontId="23" fillId="0" borderId="32" xfId="53" applyNumberFormat="1" applyFont="1" applyFill="1" applyBorder="1" applyAlignment="1">
      <alignment horizontal="right"/>
      <protection/>
    </xf>
    <xf numFmtId="181" fontId="0" fillId="0" borderId="18" xfId="48" applyNumberFormat="1" applyFont="1" applyBorder="1" applyAlignment="1">
      <alignment horizontal="right"/>
      <protection/>
    </xf>
    <xf numFmtId="181" fontId="0" fillId="0" borderId="21" xfId="48" applyNumberFormat="1" applyFont="1" applyBorder="1" applyAlignment="1">
      <alignment horizontal="right"/>
      <protection/>
    </xf>
    <xf numFmtId="3" fontId="0" fillId="0" borderId="42" xfId="47" applyNumberFormat="1" applyFont="1" applyFill="1" applyBorder="1" applyAlignment="1">
      <alignment horizontal="right"/>
      <protection/>
    </xf>
    <xf numFmtId="3" fontId="23" fillId="0" borderId="42" xfId="47" applyNumberFormat="1" applyFont="1" applyFill="1" applyBorder="1" applyAlignment="1">
      <alignment horizontal="right"/>
      <protection/>
    </xf>
    <xf numFmtId="3" fontId="0" fillId="0" borderId="43" xfId="47" applyNumberFormat="1" applyFont="1" applyFill="1" applyBorder="1" applyAlignment="1">
      <alignment horizontal="right"/>
      <protection/>
    </xf>
    <xf numFmtId="3" fontId="23" fillId="0" borderId="43" xfId="47" applyNumberFormat="1" applyFont="1" applyFill="1" applyBorder="1" applyAlignment="1">
      <alignment horizontal="right"/>
      <protection/>
    </xf>
    <xf numFmtId="0" fontId="0" fillId="0" borderId="10" xfId="54" applyFont="1" applyBorder="1" applyAlignment="1">
      <alignment horizontal="center"/>
      <protection/>
    </xf>
    <xf numFmtId="0" fontId="0" fillId="0" borderId="13" xfId="54" applyFont="1" applyBorder="1" applyAlignment="1">
      <alignment horizontal="center"/>
      <protection/>
    </xf>
    <xf numFmtId="0" fontId="0" fillId="26" borderId="10" xfId="53" applyFont="1" applyFill="1" applyBorder="1" applyAlignment="1">
      <alignment horizontal="center"/>
      <protection/>
    </xf>
    <xf numFmtId="3" fontId="0" fillId="0" borderId="42" xfId="53" applyNumberFormat="1" applyFont="1" applyFill="1" applyBorder="1" applyAlignment="1">
      <alignment horizontal="right"/>
      <protection/>
    </xf>
    <xf numFmtId="0" fontId="25" fillId="0" borderId="38" xfId="53" applyFont="1" applyBorder="1" applyAlignment="1">
      <alignment vertical="center"/>
      <protection/>
    </xf>
    <xf numFmtId="0" fontId="25" fillId="0" borderId="37" xfId="53" applyFont="1" applyBorder="1" applyAlignment="1">
      <alignment vertical="center"/>
      <protection/>
    </xf>
    <xf numFmtId="3" fontId="25" fillId="0" borderId="39" xfId="53" applyNumberFormat="1" applyFont="1" applyBorder="1" applyAlignment="1">
      <alignment horizontal="right" vertical="center"/>
      <protection/>
    </xf>
    <xf numFmtId="3" fontId="25" fillId="0" borderId="37" xfId="53" applyNumberFormat="1" applyFont="1" applyBorder="1" applyAlignment="1">
      <alignment horizontal="right" vertical="center"/>
      <protection/>
    </xf>
    <xf numFmtId="0" fontId="0" fillId="0" borderId="0" xfId="53" applyFont="1" applyAlignment="1">
      <alignment horizontal="left" vertical="center" wrapText="1"/>
      <protection/>
    </xf>
    <xf numFmtId="0" fontId="0" fillId="0" borderId="16" xfId="51" applyFont="1" applyBorder="1" applyAlignment="1">
      <alignment wrapText="1"/>
      <protection/>
    </xf>
    <xf numFmtId="182" fontId="0" fillId="0" borderId="0" xfId="0" applyNumberFormat="1" applyAlignment="1">
      <alignment horizontal="right"/>
    </xf>
    <xf numFmtId="3" fontId="31" fillId="18" borderId="16" xfId="0" applyNumberFormat="1" applyFont="1" applyFill="1" applyBorder="1" applyAlignment="1">
      <alignment/>
    </xf>
    <xf numFmtId="182" fontId="31" fillId="18" borderId="18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0" fillId="0" borderId="26" xfId="53" applyFont="1" applyBorder="1">
      <alignment/>
      <protection/>
    </xf>
    <xf numFmtId="0" fontId="0" fillId="0" borderId="16" xfId="49" applyFont="1" applyFill="1" applyBorder="1" applyAlignment="1">
      <alignment wrapText="1"/>
      <protection/>
    </xf>
    <xf numFmtId="181" fontId="0" fillId="0" borderId="18" xfId="48" applyNumberFormat="1" applyFont="1" applyFill="1" applyBorder="1" applyAlignment="1">
      <alignment horizontal="right"/>
      <protection/>
    </xf>
    <xf numFmtId="0" fontId="0" fillId="0" borderId="16" xfId="49" applyFont="1" applyFill="1" applyBorder="1" applyAlignment="1">
      <alignment wrapText="1"/>
      <protection/>
    </xf>
    <xf numFmtId="0" fontId="0" fillId="0" borderId="16" xfId="54" applyFont="1" applyBorder="1" applyAlignment="1">
      <alignment wrapText="1"/>
      <protection/>
    </xf>
    <xf numFmtId="0" fontId="0" fillId="0" borderId="0" xfId="53" applyAlignment="1">
      <alignment vertical="center"/>
      <protection/>
    </xf>
    <xf numFmtId="3" fontId="0" fillId="0" borderId="0" xfId="53" applyNumberFormat="1" applyAlignment="1">
      <alignment vertical="center"/>
      <protection/>
    </xf>
    <xf numFmtId="3" fontId="23" fillId="0" borderId="0" xfId="53" applyNumberFormat="1" applyFont="1" applyAlignment="1">
      <alignment vertical="center"/>
      <protection/>
    </xf>
    <xf numFmtId="181" fontId="27" fillId="0" borderId="0" xfId="53" applyNumberFormat="1" applyFont="1" applyAlignment="1">
      <alignment horizontal="right" vertical="center"/>
      <protection/>
    </xf>
    <xf numFmtId="0" fontId="24" fillId="0" borderId="0" xfId="53" applyFont="1" applyAlignment="1">
      <alignment vertical="center"/>
      <protection/>
    </xf>
    <xf numFmtId="181" fontId="27" fillId="0" borderId="0" xfId="48" applyNumberFormat="1" applyFont="1" applyAlignment="1">
      <alignment horizontal="right" vertical="center"/>
      <protection/>
    </xf>
    <xf numFmtId="0" fontId="32" fillId="4" borderId="37" xfId="48" applyFont="1" applyFill="1" applyBorder="1" applyAlignment="1">
      <alignment horizontal="center" vertical="center"/>
      <protection/>
    </xf>
    <xf numFmtId="3" fontId="32" fillId="4" borderId="37" xfId="48" applyNumberFormat="1" applyFont="1" applyFill="1" applyBorder="1" applyAlignment="1">
      <alignment horizontal="center" vertical="center" wrapText="1"/>
      <protection/>
    </xf>
    <xf numFmtId="3" fontId="33" fillId="4" borderId="37" xfId="48" applyNumberFormat="1" applyFont="1" applyFill="1" applyBorder="1" applyAlignment="1">
      <alignment horizontal="center" vertical="center" wrapText="1"/>
      <protection/>
    </xf>
    <xf numFmtId="181" fontId="32" fillId="4" borderId="37" xfId="48" applyNumberFormat="1" applyFont="1" applyFill="1" applyBorder="1" applyAlignment="1">
      <alignment horizontal="center" vertical="center" wrapText="1"/>
      <protection/>
    </xf>
    <xf numFmtId="0" fontId="34" fillId="0" borderId="0" xfId="53" applyFont="1" applyAlignment="1">
      <alignment vertical="center"/>
      <protection/>
    </xf>
    <xf numFmtId="0" fontId="35" fillId="0" borderId="0" xfId="53" applyFont="1" applyBorder="1" applyAlignment="1">
      <alignment vertical="center"/>
      <protection/>
    </xf>
    <xf numFmtId="0" fontId="25" fillId="0" borderId="0" xfId="48" applyFont="1" applyBorder="1" applyAlignment="1">
      <alignment vertical="center"/>
      <protection/>
    </xf>
    <xf numFmtId="3" fontId="35" fillId="0" borderId="0" xfId="53" applyNumberFormat="1" applyFont="1" applyBorder="1" applyAlignment="1">
      <alignment vertical="center"/>
      <protection/>
    </xf>
    <xf numFmtId="3" fontId="25" fillId="0" borderId="0" xfId="53" applyNumberFormat="1" applyFont="1" applyBorder="1" applyAlignment="1">
      <alignment vertical="center"/>
      <protection/>
    </xf>
    <xf numFmtId="181" fontId="35" fillId="0" borderId="0" xfId="53" applyNumberFormat="1" applyFont="1" applyBorder="1" applyAlignment="1">
      <alignment vertical="center"/>
      <protection/>
    </xf>
    <xf numFmtId="0" fontId="35" fillId="0" borderId="0" xfId="53" applyFont="1" applyAlignment="1">
      <alignment vertical="center"/>
      <protection/>
    </xf>
    <xf numFmtId="0" fontId="0" fillId="0" borderId="13" xfId="53" applyFont="1" applyBorder="1" applyAlignment="1">
      <alignment horizontal="center" vertical="center"/>
      <protection/>
    </xf>
    <xf numFmtId="3" fontId="0" fillId="0" borderId="17" xfId="53" applyNumberFormat="1" applyFont="1" applyBorder="1" applyAlignment="1">
      <alignment horizontal="right" vertical="center"/>
      <protection/>
    </xf>
    <xf numFmtId="3" fontId="23" fillId="0" borderId="17" xfId="53" applyNumberFormat="1" applyFont="1" applyFill="1" applyBorder="1" applyAlignment="1">
      <alignment horizontal="right" vertical="center"/>
      <protection/>
    </xf>
    <xf numFmtId="181" fontId="0" fillId="0" borderId="21" xfId="48" applyNumberFormat="1" applyFont="1" applyBorder="1" applyAlignment="1">
      <alignment horizontal="right" vertical="center"/>
      <protection/>
    </xf>
    <xf numFmtId="181" fontId="25" fillId="0" borderId="37" xfId="48" applyNumberFormat="1" applyFont="1" applyBorder="1" applyAlignment="1">
      <alignment horizontal="right" vertical="center"/>
      <protection/>
    </xf>
    <xf numFmtId="0" fontId="25" fillId="0" borderId="0" xfId="53" applyFont="1" applyAlignment="1">
      <alignment horizontal="left" vertical="center" wrapText="1"/>
      <protection/>
    </xf>
    <xf numFmtId="181" fontId="0" fillId="0" borderId="0" xfId="53" applyNumberFormat="1" applyAlignment="1">
      <alignment vertical="center"/>
      <protection/>
    </xf>
    <xf numFmtId="0" fontId="0" fillId="0" borderId="17" xfId="53" applyFont="1" applyBorder="1" applyAlignment="1">
      <alignment vertical="center"/>
      <protection/>
    </xf>
    <xf numFmtId="0" fontId="0" fillId="0" borderId="17" xfId="53" applyFont="1" applyBorder="1" applyAlignment="1">
      <alignment wrapText="1"/>
      <protection/>
    </xf>
    <xf numFmtId="0" fontId="0" fillId="26" borderId="16" xfId="0" applyFont="1" applyFill="1" applyBorder="1" applyAlignment="1">
      <alignment wrapText="1"/>
    </xf>
    <xf numFmtId="3" fontId="23" fillId="0" borderId="26" xfId="53" applyNumberFormat="1" applyFont="1" applyFill="1" applyBorder="1" applyAlignment="1">
      <alignment horizontal="right"/>
      <protection/>
    </xf>
    <xf numFmtId="0" fontId="0" fillId="0" borderId="25" xfId="49" applyFont="1" applyBorder="1" applyAlignment="1">
      <alignment horizontal="center"/>
      <protection/>
    </xf>
    <xf numFmtId="0" fontId="0" fillId="0" borderId="26" xfId="49" applyFont="1" applyBorder="1" applyAlignment="1">
      <alignment wrapText="1"/>
      <protection/>
    </xf>
    <xf numFmtId="3" fontId="23" fillId="0" borderId="26" xfId="53" applyNumberFormat="1" applyFont="1" applyBorder="1" applyAlignment="1">
      <alignment horizontal="right"/>
      <protection/>
    </xf>
    <xf numFmtId="0" fontId="0" fillId="0" borderId="26" xfId="53" applyFont="1" applyBorder="1">
      <alignment/>
      <protection/>
    </xf>
    <xf numFmtId="3" fontId="0" fillId="0" borderId="26" xfId="53" applyNumberFormat="1" applyBorder="1" applyAlignment="1">
      <alignment horizontal="right"/>
      <protection/>
    </xf>
    <xf numFmtId="181" fontId="0" fillId="0" borderId="27" xfId="47" applyNumberFormat="1" applyFont="1" applyBorder="1" applyAlignment="1">
      <alignment horizontal="right"/>
      <protection/>
    </xf>
    <xf numFmtId="0" fontId="0" fillId="0" borderId="25" xfId="53" applyFont="1" applyFill="1" applyBorder="1" applyAlignment="1">
      <alignment horizontal="center"/>
      <protection/>
    </xf>
    <xf numFmtId="0" fontId="0" fillId="0" borderId="26" xfId="53" applyFont="1" applyFill="1" applyBorder="1">
      <alignment/>
      <protection/>
    </xf>
    <xf numFmtId="3" fontId="0" fillId="0" borderId="26" xfId="53" applyNumberFormat="1" applyFont="1" applyFill="1" applyBorder="1" applyAlignment="1">
      <alignment horizontal="right"/>
      <protection/>
    </xf>
    <xf numFmtId="181" fontId="0" fillId="0" borderId="27" xfId="47" applyNumberFormat="1" applyFont="1" applyFill="1" applyBorder="1" applyAlignment="1">
      <alignment horizontal="right"/>
      <protection/>
    </xf>
    <xf numFmtId="0" fontId="0" fillId="0" borderId="25" xfId="53" applyFont="1" applyBorder="1" applyAlignment="1">
      <alignment horizontal="center" vertical="center"/>
      <protection/>
    </xf>
    <xf numFmtId="0" fontId="0" fillId="0" borderId="26" xfId="53" applyFont="1" applyBorder="1" applyAlignment="1">
      <alignment vertical="center"/>
      <protection/>
    </xf>
    <xf numFmtId="3" fontId="0" fillId="0" borderId="26" xfId="53" applyNumberFormat="1" applyFont="1" applyBorder="1" applyAlignment="1">
      <alignment horizontal="right" vertical="center"/>
      <protection/>
    </xf>
    <xf numFmtId="3" fontId="23" fillId="0" borderId="44" xfId="53" applyNumberFormat="1" applyFont="1" applyBorder="1" applyAlignment="1">
      <alignment horizontal="right" vertical="center"/>
      <protection/>
    </xf>
    <xf numFmtId="181" fontId="0" fillId="0" borderId="27" xfId="48" applyNumberFormat="1" applyFont="1" applyBorder="1" applyAlignment="1">
      <alignment horizontal="right" vertical="center"/>
      <protection/>
    </xf>
    <xf numFmtId="0" fontId="0" fillId="0" borderId="25" xfId="53" applyFont="1" applyBorder="1" applyAlignment="1">
      <alignment horizontal="center" wrapText="1"/>
      <protection/>
    </xf>
    <xf numFmtId="3" fontId="0" fillId="0" borderId="44" xfId="53" applyNumberFormat="1" applyFont="1" applyFill="1" applyBorder="1" applyAlignment="1">
      <alignment horizontal="right"/>
      <protection/>
    </xf>
    <xf numFmtId="0" fontId="0" fillId="26" borderId="26" xfId="0" applyFont="1" applyFill="1" applyBorder="1" applyAlignment="1">
      <alignment wrapText="1"/>
    </xf>
    <xf numFmtId="0" fontId="0" fillId="0" borderId="22" xfId="53" applyFont="1" applyBorder="1" applyAlignment="1">
      <alignment horizontal="center"/>
      <protection/>
    </xf>
    <xf numFmtId="0" fontId="0" fillId="0" borderId="23" xfId="53" applyFont="1" applyBorder="1" applyAlignment="1">
      <alignment wrapText="1"/>
      <protection/>
    </xf>
    <xf numFmtId="3" fontId="23" fillId="0" borderId="23" xfId="53" applyNumberFormat="1" applyFont="1" applyBorder="1" applyAlignment="1">
      <alignment horizontal="right"/>
      <protection/>
    </xf>
    <xf numFmtId="3" fontId="23" fillId="0" borderId="23" xfId="53" applyNumberFormat="1" applyFont="1" applyFill="1" applyBorder="1" applyAlignment="1">
      <alignment horizontal="right"/>
      <protection/>
    </xf>
    <xf numFmtId="181" fontId="0" fillId="0" borderId="24" xfId="48" applyNumberFormat="1" applyFont="1" applyBorder="1" applyAlignment="1">
      <alignment horizontal="right"/>
      <protection/>
    </xf>
    <xf numFmtId="182" fontId="0" fillId="0" borderId="0" xfId="50" applyNumberFormat="1" applyFont="1" applyAlignment="1">
      <alignment horizontal="right"/>
      <protection/>
    </xf>
    <xf numFmtId="3" fontId="0" fillId="0" borderId="16" xfId="53" applyNumberFormat="1" applyFont="1" applyBorder="1" applyAlignment="1">
      <alignment horizontal="right"/>
      <protection/>
    </xf>
    <xf numFmtId="0" fontId="0" fillId="0" borderId="25" xfId="53" applyFont="1" applyBorder="1" applyAlignment="1">
      <alignment horizontal="center"/>
      <protection/>
    </xf>
    <xf numFmtId="3" fontId="0" fillId="0" borderId="26" xfId="53" applyNumberFormat="1" applyFont="1" applyBorder="1" applyAlignment="1">
      <alignment horizontal="right"/>
      <protection/>
    </xf>
    <xf numFmtId="181" fontId="0" fillId="0" borderId="27" xfId="48" applyNumberFormat="1" applyFont="1" applyBorder="1" applyAlignment="1">
      <alignment horizontal="right"/>
      <protection/>
    </xf>
    <xf numFmtId="0" fontId="0" fillId="0" borderId="10" xfId="53" applyFont="1" applyBorder="1" applyAlignment="1">
      <alignment horizontal="center"/>
      <protection/>
    </xf>
    <xf numFmtId="0" fontId="0" fillId="0" borderId="13" xfId="53" applyFont="1" applyBorder="1" applyAlignment="1">
      <alignment horizontal="center"/>
      <protection/>
    </xf>
    <xf numFmtId="3" fontId="0" fillId="0" borderId="17" xfId="53" applyNumberFormat="1" applyFont="1" applyBorder="1" applyAlignment="1">
      <alignment horizontal="right"/>
      <protection/>
    </xf>
    <xf numFmtId="0" fontId="25" fillId="0" borderId="11" xfId="53" applyFont="1" applyBorder="1">
      <alignment/>
      <protection/>
    </xf>
    <xf numFmtId="0" fontId="25" fillId="0" borderId="14" xfId="53" applyFont="1" applyBorder="1">
      <alignment/>
      <protection/>
    </xf>
    <xf numFmtId="3" fontId="25" fillId="0" borderId="14" xfId="53" applyNumberFormat="1" applyFont="1" applyBorder="1" applyAlignment="1">
      <alignment horizontal="right"/>
      <protection/>
    </xf>
    <xf numFmtId="181" fontId="25" fillId="0" borderId="19" xfId="48" applyNumberFormat="1" applyFont="1" applyBorder="1" applyAlignment="1">
      <alignment horizontal="right"/>
      <protection/>
    </xf>
    <xf numFmtId="3" fontId="25" fillId="0" borderId="45" xfId="51" applyNumberFormat="1" applyFont="1" applyBorder="1" applyAlignment="1">
      <alignment/>
      <protection/>
    </xf>
    <xf numFmtId="0" fontId="0" fillId="0" borderId="46" xfId="0" applyBorder="1" applyAlignment="1">
      <alignment/>
    </xf>
    <xf numFmtId="3" fontId="0" fillId="0" borderId="18" xfId="51" applyNumberFormat="1" applyBorder="1">
      <alignment/>
      <protection/>
    </xf>
    <xf numFmtId="3" fontId="25" fillId="0" borderId="19" xfId="51" applyNumberFormat="1" applyFont="1" applyBorder="1">
      <alignment/>
      <protection/>
    </xf>
    <xf numFmtId="3" fontId="25" fillId="0" borderId="37" xfId="51" applyNumberFormat="1" applyFont="1" applyBorder="1">
      <alignment/>
      <protection/>
    </xf>
    <xf numFmtId="49" fontId="25" fillId="0" borderId="38" xfId="51" applyNumberFormat="1" applyFont="1" applyBorder="1" applyAlignment="1">
      <alignment horizontal="left"/>
      <protection/>
    </xf>
    <xf numFmtId="0" fontId="0" fillId="0" borderId="39" xfId="0" applyBorder="1" applyAlignment="1">
      <alignment/>
    </xf>
    <xf numFmtId="0" fontId="24" fillId="0" borderId="0" xfId="51" applyFont="1" applyAlignment="1">
      <alignment horizontal="left"/>
      <protection/>
    </xf>
    <xf numFmtId="0" fontId="29" fillId="0" borderId="0" xfId="51" applyFont="1" applyAlignment="1">
      <alignment horizontal="left"/>
      <protection/>
    </xf>
    <xf numFmtId="0" fontId="0" fillId="0" borderId="0" xfId="0" applyAlignment="1">
      <alignment/>
    </xf>
    <xf numFmtId="3" fontId="23" fillId="24" borderId="45" xfId="50" applyNumberFormat="1" applyFont="1" applyFill="1" applyBorder="1" applyAlignment="1">
      <alignment horizontal="center" wrapText="1"/>
      <protection/>
    </xf>
    <xf numFmtId="0" fontId="0" fillId="0" borderId="46" xfId="0" applyBorder="1" applyAlignment="1">
      <alignment horizontal="center"/>
    </xf>
    <xf numFmtId="3" fontId="0" fillId="0" borderId="44" xfId="51" applyNumberFormat="1" applyFont="1" applyBorder="1" applyAlignment="1">
      <alignment/>
      <protection/>
    </xf>
    <xf numFmtId="0" fontId="0" fillId="0" borderId="47" xfId="0" applyBorder="1" applyAlignment="1">
      <alignment/>
    </xf>
    <xf numFmtId="3" fontId="0" fillId="0" borderId="48" xfId="51" applyNumberFormat="1" applyFont="1" applyBorder="1" applyAlignment="1">
      <alignment wrapText="1"/>
      <protection/>
    </xf>
    <xf numFmtId="0" fontId="0" fillId="0" borderId="49" xfId="0" applyBorder="1" applyAlignment="1">
      <alignment wrapText="1"/>
    </xf>
    <xf numFmtId="0" fontId="24" fillId="0" borderId="0" xfId="53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24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4" fillId="0" borderId="0" xfId="53" applyFont="1" applyBorder="1" applyAlignment="1">
      <alignment horizontal="center" wrapText="1"/>
      <protection/>
    </xf>
    <xf numFmtId="0" fontId="0" fillId="0" borderId="0" xfId="50" applyFont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.-7" xfId="47"/>
    <cellStyle name="normální_1.-7 2" xfId="48"/>
    <cellStyle name="normální_10" xfId="49"/>
    <cellStyle name="normální_čerp.-celek 1.-9.09" xfId="50"/>
    <cellStyle name="normální_Fondy" xfId="51"/>
    <cellStyle name="normální_Návrh rozpočtu 2010 BV kapitol" xfId="52"/>
    <cellStyle name="normální_t 01" xfId="53"/>
    <cellStyle name="normální_t 02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7109375" style="2" customWidth="1"/>
    <col min="2" max="3" width="18.7109375" style="43" customWidth="1"/>
    <col min="4" max="4" width="10.7109375" style="110" customWidth="1"/>
    <col min="5" max="16384" width="9.140625" style="2" customWidth="1"/>
  </cols>
  <sheetData>
    <row r="1" ht="24" customHeight="1">
      <c r="A1" s="426" t="s">
        <v>197</v>
      </c>
    </row>
    <row r="2" spans="2:4" ht="16.5" customHeight="1">
      <c r="B2" s="90"/>
      <c r="D2" s="393" t="s">
        <v>196</v>
      </c>
    </row>
    <row r="3" ht="24" customHeight="1">
      <c r="A3" s="1" t="s">
        <v>71</v>
      </c>
    </row>
    <row r="4" ht="15" customHeight="1">
      <c r="A4" s="32"/>
    </row>
    <row r="5" ht="18">
      <c r="A5" s="34" t="s">
        <v>7</v>
      </c>
    </row>
    <row r="6" ht="15" customHeight="1">
      <c r="A6" s="35"/>
    </row>
    <row r="7" spans="1:4" ht="15" customHeight="1" thickBot="1">
      <c r="A7" s="33"/>
      <c r="D7" s="81" t="s">
        <v>0</v>
      </c>
    </row>
    <row r="8" spans="1:4" ht="45.75" customHeight="1" thickBot="1">
      <c r="A8" s="36" t="s">
        <v>8</v>
      </c>
      <c r="B8" s="125" t="s">
        <v>90</v>
      </c>
      <c r="C8" s="95" t="s">
        <v>69</v>
      </c>
      <c r="D8" s="126" t="s">
        <v>70</v>
      </c>
    </row>
    <row r="9" spans="1:4" ht="20.25" customHeight="1">
      <c r="A9" s="37" t="s">
        <v>9</v>
      </c>
      <c r="B9" s="94">
        <v>6350000</v>
      </c>
      <c r="C9" s="94">
        <v>6350000</v>
      </c>
      <c r="D9" s="140">
        <f>C9/B9*100</f>
        <v>100</v>
      </c>
    </row>
    <row r="10" spans="1:4" ht="20.25" customHeight="1">
      <c r="A10" s="38" t="s">
        <v>10</v>
      </c>
      <c r="B10" s="92">
        <v>381277</v>
      </c>
      <c r="C10" s="92">
        <v>351321</v>
      </c>
      <c r="D10" s="141">
        <f aca="true" t="shared" si="0" ref="D10:D18">C10/B10*100</f>
        <v>92.14324493740772</v>
      </c>
    </row>
    <row r="11" spans="1:4" ht="20.25" customHeight="1">
      <c r="A11" s="38" t="s">
        <v>11</v>
      </c>
      <c r="B11" s="92">
        <v>10000</v>
      </c>
      <c r="C11" s="92">
        <v>10000</v>
      </c>
      <c r="D11" s="141">
        <f t="shared" si="0"/>
        <v>100</v>
      </c>
    </row>
    <row r="12" spans="1:4" ht="20.25" customHeight="1">
      <c r="A12" s="38" t="s">
        <v>12</v>
      </c>
      <c r="B12" s="92">
        <v>8885559</v>
      </c>
      <c r="C12" s="92">
        <v>9033559</v>
      </c>
      <c r="D12" s="141">
        <f t="shared" si="0"/>
        <v>101.66562396355705</v>
      </c>
    </row>
    <row r="13" spans="1:4" s="35" customFormat="1" ht="30" customHeight="1">
      <c r="A13" s="39" t="s">
        <v>13</v>
      </c>
      <c r="B13" s="93">
        <f>SUM(B9:B12)</f>
        <v>15626836</v>
      </c>
      <c r="C13" s="93">
        <f>SUM(C9:C12)</f>
        <v>15744880</v>
      </c>
      <c r="D13" s="142">
        <f t="shared" si="0"/>
        <v>100.75539283831993</v>
      </c>
    </row>
    <row r="14" spans="1:4" s="35" customFormat="1" ht="30" customHeight="1">
      <c r="A14" s="40" t="s">
        <v>14</v>
      </c>
      <c r="B14" s="93">
        <v>16329790</v>
      </c>
      <c r="C14" s="93">
        <v>15915393</v>
      </c>
      <c r="D14" s="142">
        <f t="shared" si="0"/>
        <v>97.4623249900948</v>
      </c>
    </row>
    <row r="15" spans="1:4" s="35" customFormat="1" ht="30" customHeight="1">
      <c r="A15" s="40" t="s">
        <v>15</v>
      </c>
      <c r="B15" s="93">
        <f>B13-B14</f>
        <v>-702954</v>
      </c>
      <c r="C15" s="93">
        <f>C13-C14</f>
        <v>-170513</v>
      </c>
      <c r="D15" s="142">
        <f t="shared" si="0"/>
        <v>24.256636991894208</v>
      </c>
    </row>
    <row r="16" spans="1:4" ht="22.5" customHeight="1">
      <c r="A16" s="41" t="s">
        <v>16</v>
      </c>
      <c r="B16" s="92">
        <v>925254</v>
      </c>
      <c r="C16" s="92">
        <v>410000</v>
      </c>
      <c r="D16" s="141">
        <f t="shared" si="0"/>
        <v>44.31215644568951</v>
      </c>
    </row>
    <row r="17" spans="1:4" ht="20.25" customHeight="1">
      <c r="A17" s="41" t="s">
        <v>17</v>
      </c>
      <c r="B17" s="92">
        <v>-222300</v>
      </c>
      <c r="C17" s="92">
        <v>-239487</v>
      </c>
      <c r="D17" s="141">
        <f t="shared" si="0"/>
        <v>107.73144399460189</v>
      </c>
    </row>
    <row r="18" spans="1:4" s="35" customFormat="1" ht="30" customHeight="1" thickBot="1">
      <c r="A18" s="96" t="s">
        <v>18</v>
      </c>
      <c r="B18" s="97">
        <f>SUM(B16:B17)</f>
        <v>702954</v>
      </c>
      <c r="C18" s="97">
        <f>SUM(C16:C17)</f>
        <v>170513</v>
      </c>
      <c r="D18" s="143">
        <f t="shared" si="0"/>
        <v>24.256636991894208</v>
      </c>
    </row>
    <row r="19" spans="1:4" s="35" customFormat="1" ht="30" customHeight="1" thickBot="1">
      <c r="A19" s="98" t="s">
        <v>19</v>
      </c>
      <c r="B19" s="99">
        <f>SUM(B15+B18)</f>
        <v>0</v>
      </c>
      <c r="C19" s="99">
        <f>SUM(C15+C18)</f>
        <v>0</v>
      </c>
      <c r="D19" s="144" t="s">
        <v>84</v>
      </c>
    </row>
    <row r="20" ht="15.75">
      <c r="A20" s="42"/>
    </row>
    <row r="21" ht="15.75">
      <c r="A21" s="42"/>
    </row>
    <row r="22" ht="15.75">
      <c r="A22" s="42"/>
    </row>
    <row r="23" ht="15.75">
      <c r="A23" s="42"/>
    </row>
    <row r="24" ht="15.75">
      <c r="A24" s="42"/>
    </row>
    <row r="25" ht="15.75">
      <c r="A25" s="42"/>
    </row>
    <row r="26" ht="15.75">
      <c r="A26" s="42"/>
    </row>
    <row r="27" ht="15.75">
      <c r="A27" s="42"/>
    </row>
    <row r="28" ht="15.75">
      <c r="A28" s="42"/>
    </row>
    <row r="29" ht="15.75">
      <c r="A29" s="42"/>
    </row>
    <row r="30" ht="15.75">
      <c r="A30" s="42"/>
    </row>
    <row r="31" ht="15.75">
      <c r="A31" s="42"/>
    </row>
  </sheetData>
  <sheetProtection/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229" customWidth="1"/>
    <col min="2" max="2" width="41.57421875" style="229" customWidth="1"/>
    <col min="3" max="3" width="17.7109375" style="230" customWidth="1"/>
    <col min="4" max="4" width="17.7109375" style="231" customWidth="1"/>
    <col min="5" max="5" width="10.00390625" style="267" customWidth="1"/>
    <col min="6" max="6" width="78.140625" style="229" customWidth="1"/>
    <col min="7" max="16384" width="9.140625" style="229" customWidth="1"/>
  </cols>
  <sheetData>
    <row r="1" ht="14.25">
      <c r="E1" s="232"/>
    </row>
    <row r="2" spans="1:5" ht="20.25" customHeight="1">
      <c r="A2" s="425" t="s">
        <v>91</v>
      </c>
      <c r="B2" s="425"/>
      <c r="C2" s="425"/>
      <c r="D2" s="425"/>
      <c r="E2" s="425"/>
    </row>
    <row r="4" spans="1:5" ht="19.5" customHeight="1">
      <c r="A4" s="233" t="s">
        <v>188</v>
      </c>
      <c r="E4" s="273"/>
    </row>
    <row r="5" spans="1:5" ht="15" customHeight="1" thickBot="1">
      <c r="A5" s="233"/>
      <c r="E5" s="273" t="s">
        <v>0</v>
      </c>
    </row>
    <row r="6" spans="1:5" s="239" customFormat="1" ht="28.5" customHeight="1" thickBot="1">
      <c r="A6" s="274" t="s">
        <v>92</v>
      </c>
      <c r="B6" s="274" t="s">
        <v>93</v>
      </c>
      <c r="C6" s="275" t="s">
        <v>90</v>
      </c>
      <c r="D6" s="276" t="s">
        <v>69</v>
      </c>
      <c r="E6" s="277" t="s">
        <v>94</v>
      </c>
    </row>
    <row r="7" spans="1:5" s="245" customFormat="1" ht="19.5" customHeight="1" thickBot="1">
      <c r="A7" s="240"/>
      <c r="B7" s="278" t="s">
        <v>95</v>
      </c>
      <c r="C7" s="242"/>
      <c r="D7" s="243"/>
      <c r="E7" s="244"/>
    </row>
    <row r="8" spans="1:6" s="280" customFormat="1" ht="15" customHeight="1">
      <c r="A8" s="395">
        <v>2212</v>
      </c>
      <c r="B8" s="337" t="s">
        <v>185</v>
      </c>
      <c r="C8" s="396">
        <v>1050401</v>
      </c>
      <c r="D8" s="369">
        <v>808900</v>
      </c>
      <c r="E8" s="397">
        <f aca="true" t="shared" si="0" ref="E8:E14">D8/C8*100</f>
        <v>77.00868525448853</v>
      </c>
      <c r="F8" s="279"/>
    </row>
    <row r="9" spans="1:6" s="280" customFormat="1" ht="15" customHeight="1">
      <c r="A9" s="398">
        <v>2221</v>
      </c>
      <c r="B9" s="293" t="s">
        <v>100</v>
      </c>
      <c r="C9" s="394">
        <v>661699</v>
      </c>
      <c r="D9" s="253">
        <v>670000</v>
      </c>
      <c r="E9" s="317">
        <f t="shared" si="0"/>
        <v>101.25449789103504</v>
      </c>
      <c r="F9" s="279"/>
    </row>
    <row r="10" spans="1:6" s="280" customFormat="1" ht="15" customHeight="1">
      <c r="A10" s="398">
        <v>2223</v>
      </c>
      <c r="B10" s="293" t="s">
        <v>102</v>
      </c>
      <c r="C10" s="394">
        <v>1500</v>
      </c>
      <c r="D10" s="253">
        <v>1500</v>
      </c>
      <c r="E10" s="317">
        <f>D10/C10*100</f>
        <v>100</v>
      </c>
      <c r="F10" s="279"/>
    </row>
    <row r="11" spans="1:6" s="280" customFormat="1" ht="25.5">
      <c r="A11" s="398">
        <v>2239</v>
      </c>
      <c r="B11" s="294" t="s">
        <v>165</v>
      </c>
      <c r="C11" s="394">
        <v>960</v>
      </c>
      <c r="D11" s="253">
        <v>960</v>
      </c>
      <c r="E11" s="317">
        <f>D11/C11*100</f>
        <v>100</v>
      </c>
      <c r="F11" s="279"/>
    </row>
    <row r="12" spans="1:6" s="280" customFormat="1" ht="15" customHeight="1">
      <c r="A12" s="398">
        <v>2242</v>
      </c>
      <c r="B12" s="293" t="s">
        <v>101</v>
      </c>
      <c r="C12" s="394">
        <v>975000</v>
      </c>
      <c r="D12" s="253">
        <v>975000</v>
      </c>
      <c r="E12" s="317">
        <f t="shared" si="0"/>
        <v>100</v>
      </c>
      <c r="F12" s="279"/>
    </row>
    <row r="13" spans="1:5" s="280" customFormat="1" ht="15" customHeight="1" thickBot="1">
      <c r="A13" s="399">
        <v>2299</v>
      </c>
      <c r="B13" s="295" t="s">
        <v>186</v>
      </c>
      <c r="C13" s="400">
        <v>5000</v>
      </c>
      <c r="D13" s="297">
        <v>2200</v>
      </c>
      <c r="E13" s="318">
        <f t="shared" si="0"/>
        <v>44</v>
      </c>
    </row>
    <row r="14" spans="1:7" s="263" customFormat="1" ht="19.5" customHeight="1" thickBot="1">
      <c r="A14" s="401"/>
      <c r="B14" s="402" t="s">
        <v>98</v>
      </c>
      <c r="C14" s="403">
        <f>SUM(C8:C13)</f>
        <v>2694560</v>
      </c>
      <c r="D14" s="403">
        <f>SUM(D8:D13)</f>
        <v>2458560</v>
      </c>
      <c r="E14" s="404">
        <f t="shared" si="0"/>
        <v>91.24161273083547</v>
      </c>
      <c r="F14" s="262"/>
      <c r="G14" s="262"/>
    </row>
  </sheetData>
  <sheetProtection selectLockedCells="1" selectUnlockedCells="1"/>
  <mergeCells count="1">
    <mergeCell ref="A2:E2"/>
  </mergeCells>
  <printOptions/>
  <pageMargins left="0.5402777777777777" right="0.3" top="0.7875" bottom="1.3777777777777778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229" customWidth="1"/>
    <col min="2" max="2" width="41.57421875" style="229" customWidth="1"/>
    <col min="3" max="3" width="17.7109375" style="230" customWidth="1"/>
    <col min="4" max="4" width="17.7109375" style="231" customWidth="1"/>
    <col min="5" max="5" width="10.00390625" style="267" customWidth="1"/>
    <col min="6" max="6" width="78.140625" style="229" customWidth="1"/>
    <col min="7" max="16384" width="9.140625" style="229" customWidth="1"/>
  </cols>
  <sheetData>
    <row r="1" ht="14.25">
      <c r="E1" s="232"/>
    </row>
    <row r="2" spans="1:5" ht="20.25" customHeight="1">
      <c r="A2" s="421" t="s">
        <v>91</v>
      </c>
      <c r="B2" s="422"/>
      <c r="C2" s="422"/>
      <c r="D2" s="422"/>
      <c r="E2" s="422"/>
    </row>
    <row r="4" spans="1:5" ht="19.5" customHeight="1">
      <c r="A4" s="233" t="s">
        <v>103</v>
      </c>
      <c r="E4" s="273"/>
    </row>
    <row r="5" spans="1:5" ht="15" customHeight="1" thickBot="1">
      <c r="A5" s="233"/>
      <c r="E5" s="273" t="s">
        <v>0</v>
      </c>
    </row>
    <row r="6" spans="1:5" s="239" customFormat="1" ht="28.5" customHeight="1" thickBot="1">
      <c r="A6" s="282" t="s">
        <v>92</v>
      </c>
      <c r="B6" s="282" t="s">
        <v>93</v>
      </c>
      <c r="C6" s="283" t="s">
        <v>90</v>
      </c>
      <c r="D6" s="284" t="s">
        <v>69</v>
      </c>
      <c r="E6" s="285" t="s">
        <v>94</v>
      </c>
    </row>
    <row r="7" spans="1:5" s="245" customFormat="1" ht="19.5" customHeight="1" thickBot="1">
      <c r="A7" s="240"/>
      <c r="B7" s="278" t="s">
        <v>95</v>
      </c>
      <c r="C7" s="242"/>
      <c r="D7" s="243"/>
      <c r="E7" s="244"/>
    </row>
    <row r="8" spans="1:6" s="248" customFormat="1" ht="15" customHeight="1">
      <c r="A8" s="249">
        <v>3269</v>
      </c>
      <c r="B8" s="373" t="s">
        <v>104</v>
      </c>
      <c r="C8" s="302">
        <v>440200</v>
      </c>
      <c r="D8" s="369">
        <v>440200</v>
      </c>
      <c r="E8" s="303">
        <f>D8/C8*100</f>
        <v>100</v>
      </c>
      <c r="F8" s="246"/>
    </row>
    <row r="9" spans="1:6" s="248" customFormat="1" ht="15" customHeight="1">
      <c r="A9" s="250">
        <v>3269</v>
      </c>
      <c r="B9" s="293" t="s">
        <v>166</v>
      </c>
      <c r="C9" s="255">
        <v>42092</v>
      </c>
      <c r="D9" s="253">
        <v>10000</v>
      </c>
      <c r="E9" s="286">
        <f>D9/C9*100</f>
        <v>23.75748360733631</v>
      </c>
      <c r="F9" s="246"/>
    </row>
    <row r="10" spans="1:6" s="248" customFormat="1" ht="15" customHeight="1">
      <c r="A10" s="268">
        <v>3269</v>
      </c>
      <c r="B10" s="269" t="s">
        <v>105</v>
      </c>
      <c r="C10" s="270">
        <v>3000</v>
      </c>
      <c r="D10" s="271">
        <v>2000</v>
      </c>
      <c r="E10" s="291">
        <f>D10/C10*100</f>
        <v>66.66666666666666</v>
      </c>
      <c r="F10" s="246"/>
    </row>
    <row r="11" spans="1:6" s="248" customFormat="1" ht="15" customHeight="1">
      <c r="A11" s="250">
        <v>3269</v>
      </c>
      <c r="B11" s="293" t="s">
        <v>167</v>
      </c>
      <c r="C11" s="255">
        <v>7500</v>
      </c>
      <c r="D11" s="253">
        <v>7500</v>
      </c>
      <c r="E11" s="286">
        <f aca="true" t="shared" si="0" ref="E11:E17">D11/C11*100</f>
        <v>100</v>
      </c>
      <c r="F11" s="246"/>
    </row>
    <row r="12" spans="1:6" s="248" customFormat="1" ht="15" customHeight="1">
      <c r="A12" s="250">
        <v>3419</v>
      </c>
      <c r="B12" s="251" t="s">
        <v>106</v>
      </c>
      <c r="C12" s="255">
        <v>1800</v>
      </c>
      <c r="D12" s="253">
        <v>600</v>
      </c>
      <c r="E12" s="286">
        <f t="shared" si="0"/>
        <v>33.33333333333333</v>
      </c>
      <c r="F12" s="246"/>
    </row>
    <row r="13" spans="1:6" s="248" customFormat="1" ht="15" customHeight="1">
      <c r="A13" s="250">
        <v>3419</v>
      </c>
      <c r="B13" s="251" t="s">
        <v>107</v>
      </c>
      <c r="C13" s="255">
        <v>1000</v>
      </c>
      <c r="D13" s="253">
        <v>1500</v>
      </c>
      <c r="E13" s="286">
        <f t="shared" si="0"/>
        <v>150</v>
      </c>
      <c r="F13" s="246"/>
    </row>
    <row r="14" spans="1:6" s="248" customFormat="1" ht="15" customHeight="1">
      <c r="A14" s="250">
        <v>3291</v>
      </c>
      <c r="B14" s="293" t="s">
        <v>189</v>
      </c>
      <c r="C14" s="255">
        <v>800</v>
      </c>
      <c r="D14" s="253">
        <v>700</v>
      </c>
      <c r="E14" s="286">
        <f t="shared" si="0"/>
        <v>87.5</v>
      </c>
      <c r="F14" s="246"/>
    </row>
    <row r="15" spans="1:5" s="248" customFormat="1" ht="15" customHeight="1">
      <c r="A15" s="250">
        <v>3541</v>
      </c>
      <c r="B15" s="251" t="s">
        <v>108</v>
      </c>
      <c r="C15" s="255">
        <v>500</v>
      </c>
      <c r="D15" s="256">
        <v>500</v>
      </c>
      <c r="E15" s="286">
        <f t="shared" si="0"/>
        <v>100</v>
      </c>
    </row>
    <row r="16" spans="1:7" s="248" customFormat="1" ht="15" customHeight="1" thickBot="1">
      <c r="A16" s="250">
        <v>3299</v>
      </c>
      <c r="B16" s="251" t="s">
        <v>109</v>
      </c>
      <c r="C16" s="255">
        <v>200</v>
      </c>
      <c r="D16" s="256">
        <v>0</v>
      </c>
      <c r="E16" s="286">
        <f t="shared" si="0"/>
        <v>0</v>
      </c>
      <c r="F16" s="281"/>
      <c r="G16" s="257"/>
    </row>
    <row r="17" spans="1:7" s="263" customFormat="1" ht="19.5" customHeight="1" thickBot="1">
      <c r="A17" s="264"/>
      <c r="B17" s="259" t="s">
        <v>98</v>
      </c>
      <c r="C17" s="265">
        <f>SUM(C8:C16)</f>
        <v>497092</v>
      </c>
      <c r="D17" s="260">
        <f>SUM(D8:D16)</f>
        <v>463000</v>
      </c>
      <c r="E17" s="290">
        <f t="shared" si="0"/>
        <v>93.1417121981444</v>
      </c>
      <c r="F17" s="262"/>
      <c r="G17" s="262"/>
    </row>
  </sheetData>
  <sheetProtection/>
  <mergeCells count="1">
    <mergeCell ref="A2:E2"/>
  </mergeCells>
  <printOptions/>
  <pageMargins left="0.54" right="0.3" top="0.7874015748031497" bottom="1.3779527559055118" header="0.5118110236220472" footer="1.377952755905511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229" customWidth="1"/>
    <col min="2" max="2" width="38.8515625" style="229" customWidth="1"/>
    <col min="3" max="3" width="17.7109375" style="230" customWidth="1"/>
    <col min="4" max="4" width="17.7109375" style="231" customWidth="1"/>
    <col min="5" max="5" width="10.00390625" style="267" customWidth="1"/>
    <col min="6" max="6" width="78.140625" style="229" customWidth="1"/>
    <col min="7" max="16384" width="9.140625" style="229" customWidth="1"/>
  </cols>
  <sheetData>
    <row r="1" ht="14.25">
      <c r="E1" s="232"/>
    </row>
    <row r="2" spans="1:5" ht="20.25" customHeight="1">
      <c r="A2" s="421" t="s">
        <v>91</v>
      </c>
      <c r="B2" s="422"/>
      <c r="C2" s="422"/>
      <c r="D2" s="422"/>
      <c r="E2" s="422"/>
    </row>
    <row r="4" spans="1:5" ht="19.5" customHeight="1">
      <c r="A4" s="233" t="s">
        <v>113</v>
      </c>
      <c r="E4" s="273"/>
    </row>
    <row r="5" spans="1:5" ht="15" customHeight="1" thickBot="1">
      <c r="A5" s="233"/>
      <c r="E5" s="273" t="s">
        <v>0</v>
      </c>
    </row>
    <row r="6" spans="1:5" s="239" customFormat="1" ht="28.5" customHeight="1" thickBot="1">
      <c r="A6" s="282" t="s">
        <v>92</v>
      </c>
      <c r="B6" s="282" t="s">
        <v>93</v>
      </c>
      <c r="C6" s="283" t="s">
        <v>90</v>
      </c>
      <c r="D6" s="284" t="s">
        <v>69</v>
      </c>
      <c r="E6" s="285" t="s">
        <v>94</v>
      </c>
    </row>
    <row r="7" spans="1:5" s="245" customFormat="1" ht="19.5" customHeight="1" thickBot="1">
      <c r="A7" s="240"/>
      <c r="B7" s="278" t="s">
        <v>95</v>
      </c>
      <c r="C7" s="242"/>
      <c r="D7" s="243"/>
      <c r="E7" s="244"/>
    </row>
    <row r="8" spans="1:6" s="248" customFormat="1" ht="33" customHeight="1">
      <c r="A8" s="385" t="s">
        <v>110</v>
      </c>
      <c r="B8" s="337" t="s">
        <v>168</v>
      </c>
      <c r="C8" s="302">
        <v>220016</v>
      </c>
      <c r="D8" s="369">
        <v>200000</v>
      </c>
      <c r="E8" s="303">
        <f aca="true" t="shared" si="0" ref="E8:E13">D8/C8*100</f>
        <v>90.90247981964949</v>
      </c>
      <c r="F8" s="246"/>
    </row>
    <row r="9" spans="1:6" s="248" customFormat="1" ht="15" customHeight="1">
      <c r="A9" s="250">
        <v>3321</v>
      </c>
      <c r="B9" s="293" t="s">
        <v>111</v>
      </c>
      <c r="C9" s="255">
        <v>600</v>
      </c>
      <c r="D9" s="253">
        <v>600</v>
      </c>
      <c r="E9" s="286">
        <f t="shared" si="0"/>
        <v>100</v>
      </c>
      <c r="F9" s="246"/>
    </row>
    <row r="10" spans="1:6" s="248" customFormat="1" ht="15" customHeight="1">
      <c r="A10" s="268">
        <v>3314</v>
      </c>
      <c r="B10" s="295" t="s">
        <v>170</v>
      </c>
      <c r="C10" s="270">
        <v>5000</v>
      </c>
      <c r="D10" s="271">
        <v>5000</v>
      </c>
      <c r="E10" s="291">
        <f t="shared" si="0"/>
        <v>100</v>
      </c>
      <c r="F10" s="246"/>
    </row>
    <row r="11" spans="1:6" s="248" customFormat="1" ht="31.5" customHeight="1">
      <c r="A11" s="292" t="s">
        <v>110</v>
      </c>
      <c r="B11" s="293" t="s">
        <v>169</v>
      </c>
      <c r="C11" s="255">
        <v>20578</v>
      </c>
      <c r="D11" s="253">
        <v>5000</v>
      </c>
      <c r="E11" s="286">
        <f t="shared" si="0"/>
        <v>24.297793760326563</v>
      </c>
      <c r="F11" s="246"/>
    </row>
    <row r="12" spans="1:6" s="248" customFormat="1" ht="30" customHeight="1" thickBot="1">
      <c r="A12" s="250">
        <v>3319</v>
      </c>
      <c r="B12" s="294" t="s">
        <v>112</v>
      </c>
      <c r="C12" s="255">
        <v>100</v>
      </c>
      <c r="D12" s="253">
        <v>100</v>
      </c>
      <c r="E12" s="286">
        <f t="shared" si="0"/>
        <v>100</v>
      </c>
      <c r="F12" s="246"/>
    </row>
    <row r="13" spans="1:7" s="263" customFormat="1" ht="19.5" customHeight="1" thickBot="1">
      <c r="A13" s="264"/>
      <c r="B13" s="259" t="s">
        <v>98</v>
      </c>
      <c r="C13" s="265">
        <f>SUM(C8:C12)</f>
        <v>246294</v>
      </c>
      <c r="D13" s="260">
        <f>SUM(D8:D12)</f>
        <v>210700</v>
      </c>
      <c r="E13" s="290">
        <f t="shared" si="0"/>
        <v>85.54816601297635</v>
      </c>
      <c r="F13" s="262"/>
      <c r="G13" s="262"/>
    </row>
  </sheetData>
  <sheetProtection/>
  <mergeCells count="1">
    <mergeCell ref="A2:E2"/>
  </mergeCells>
  <printOptions/>
  <pageMargins left="0.54" right="0.3" top="0.7874015748031497" bottom="1.3779527559055118" header="0.5118110236220472" footer="1.377952755905511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229" customWidth="1"/>
    <col min="2" max="2" width="41.57421875" style="229" customWidth="1"/>
    <col min="3" max="3" width="17.7109375" style="230" customWidth="1"/>
    <col min="4" max="4" width="17.7109375" style="231" customWidth="1"/>
    <col min="5" max="5" width="10.00390625" style="267" customWidth="1"/>
    <col min="6" max="6" width="78.140625" style="229" customWidth="1"/>
    <col min="7" max="16384" width="9.140625" style="229" customWidth="1"/>
  </cols>
  <sheetData>
    <row r="1" ht="14.25">
      <c r="E1" s="232"/>
    </row>
    <row r="2" spans="1:5" ht="20.25" customHeight="1">
      <c r="A2" s="421" t="s">
        <v>91</v>
      </c>
      <c r="B2" s="422"/>
      <c r="C2" s="422"/>
      <c r="D2" s="422"/>
      <c r="E2" s="422"/>
    </row>
    <row r="4" spans="1:5" ht="19.5" customHeight="1">
      <c r="A4" s="233" t="s">
        <v>116</v>
      </c>
      <c r="E4" s="273"/>
    </row>
    <row r="5" spans="1:5" ht="15" customHeight="1" thickBot="1">
      <c r="A5" s="233"/>
      <c r="E5" s="273" t="s">
        <v>0</v>
      </c>
    </row>
    <row r="6" spans="1:5" s="239" customFormat="1" ht="28.5" customHeight="1" thickBot="1">
      <c r="A6" s="282" t="s">
        <v>92</v>
      </c>
      <c r="B6" s="282" t="s">
        <v>93</v>
      </c>
      <c r="C6" s="283" t="s">
        <v>90</v>
      </c>
      <c r="D6" s="284" t="s">
        <v>69</v>
      </c>
      <c r="E6" s="285" t="s">
        <v>94</v>
      </c>
    </row>
    <row r="7" spans="1:5" s="245" customFormat="1" ht="19.5" customHeight="1" thickBot="1">
      <c r="A7" s="240"/>
      <c r="B7" s="278" t="s">
        <v>95</v>
      </c>
      <c r="C7" s="242"/>
      <c r="D7" s="243"/>
      <c r="E7" s="244"/>
    </row>
    <row r="8" spans="1:6" s="248" customFormat="1" ht="15" customHeight="1">
      <c r="A8" s="249">
        <v>3513</v>
      </c>
      <c r="B8" s="337" t="s">
        <v>171</v>
      </c>
      <c r="C8" s="302">
        <v>29210</v>
      </c>
      <c r="D8" s="369">
        <v>25000</v>
      </c>
      <c r="E8" s="303">
        <f aca="true" t="shared" si="0" ref="E8:E13">D8/C8*100</f>
        <v>85.58712769599452</v>
      </c>
      <c r="F8" s="246"/>
    </row>
    <row r="9" spans="1:6" s="248" customFormat="1" ht="15" customHeight="1">
      <c r="A9" s="250">
        <v>3522</v>
      </c>
      <c r="B9" s="293" t="s">
        <v>174</v>
      </c>
      <c r="C9" s="255">
        <v>45000</v>
      </c>
      <c r="D9" s="253">
        <v>13500</v>
      </c>
      <c r="E9" s="286">
        <f>D9/C9*100</f>
        <v>30</v>
      </c>
      <c r="F9" s="246"/>
    </row>
    <row r="10" spans="1:6" s="248" customFormat="1" ht="15" customHeight="1">
      <c r="A10" s="250">
        <v>3529</v>
      </c>
      <c r="B10" s="293" t="s">
        <v>172</v>
      </c>
      <c r="C10" s="255">
        <v>80000</v>
      </c>
      <c r="D10" s="253">
        <v>80000</v>
      </c>
      <c r="E10" s="286">
        <f t="shared" si="0"/>
        <v>100</v>
      </c>
      <c r="F10" s="246"/>
    </row>
    <row r="11" spans="1:6" s="248" customFormat="1" ht="15" customHeight="1">
      <c r="A11" s="250">
        <v>3533</v>
      </c>
      <c r="B11" s="251" t="s">
        <v>114</v>
      </c>
      <c r="C11" s="255">
        <v>398000</v>
      </c>
      <c r="D11" s="253">
        <v>398000</v>
      </c>
      <c r="E11" s="286">
        <f t="shared" si="0"/>
        <v>100</v>
      </c>
      <c r="F11" s="246"/>
    </row>
    <row r="12" spans="1:6" s="248" customFormat="1" ht="15" customHeight="1">
      <c r="A12" s="250">
        <v>3599</v>
      </c>
      <c r="B12" s="251" t="s">
        <v>115</v>
      </c>
      <c r="C12" s="255">
        <v>750</v>
      </c>
      <c r="D12" s="253">
        <v>750</v>
      </c>
      <c r="E12" s="286">
        <f t="shared" si="0"/>
        <v>100</v>
      </c>
      <c r="F12" s="246"/>
    </row>
    <row r="13" spans="1:5" s="248" customFormat="1" ht="28.5" customHeight="1">
      <c r="A13" s="268">
        <v>3599</v>
      </c>
      <c r="B13" s="367" t="s">
        <v>173</v>
      </c>
      <c r="C13" s="270">
        <v>10650</v>
      </c>
      <c r="D13" s="297">
        <v>10650</v>
      </c>
      <c r="E13" s="291">
        <f t="shared" si="0"/>
        <v>100</v>
      </c>
    </row>
    <row r="14" spans="1:6" s="248" customFormat="1" ht="26.25" thickBot="1">
      <c r="A14" s="250">
        <v>3599</v>
      </c>
      <c r="B14" s="294" t="s">
        <v>190</v>
      </c>
      <c r="C14" s="255">
        <v>7000</v>
      </c>
      <c r="D14" s="253">
        <v>15000</v>
      </c>
      <c r="E14" s="286">
        <f>D14/C14*100</f>
        <v>214.28571428571428</v>
      </c>
      <c r="F14" s="246"/>
    </row>
    <row r="15" spans="1:7" s="263" customFormat="1" ht="19.5" customHeight="1" thickBot="1">
      <c r="A15" s="264"/>
      <c r="B15" s="259" t="s">
        <v>98</v>
      </c>
      <c r="C15" s="265">
        <f>SUM(C8:C14)</f>
        <v>570610</v>
      </c>
      <c r="D15" s="260">
        <f>SUM(D8:D14)</f>
        <v>542900</v>
      </c>
      <c r="E15" s="290">
        <f>D15/C15*100</f>
        <v>95.14379348416607</v>
      </c>
      <c r="F15" s="262"/>
      <c r="G15" s="262"/>
    </row>
  </sheetData>
  <sheetProtection/>
  <mergeCells count="1">
    <mergeCell ref="A2:E2"/>
  </mergeCells>
  <printOptions/>
  <pageMargins left="0.54" right="0.3" top="0.7874015748031497" bottom="1.3779527559055118" header="0.5118110236220472" footer="1.377952755905511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229" customWidth="1"/>
    <col min="2" max="2" width="41.57421875" style="229" customWidth="1"/>
    <col min="3" max="3" width="17.7109375" style="230" customWidth="1"/>
    <col min="4" max="4" width="17.7109375" style="231" customWidth="1"/>
    <col min="5" max="5" width="11.28125" style="267" customWidth="1"/>
    <col min="6" max="6" width="78.140625" style="229" customWidth="1"/>
    <col min="7" max="16384" width="9.140625" style="229" customWidth="1"/>
  </cols>
  <sheetData>
    <row r="1" ht="14.25">
      <c r="E1" s="232"/>
    </row>
    <row r="2" spans="1:5" ht="20.25" customHeight="1">
      <c r="A2" s="421" t="s">
        <v>91</v>
      </c>
      <c r="B2" s="422"/>
      <c r="C2" s="422"/>
      <c r="D2" s="422"/>
      <c r="E2" s="422"/>
    </row>
    <row r="4" spans="1:5" ht="19.5" customHeight="1">
      <c r="A4" s="233" t="s">
        <v>147</v>
      </c>
      <c r="E4" s="273"/>
    </row>
    <row r="5" spans="1:5" ht="15" customHeight="1" thickBot="1">
      <c r="A5" s="233"/>
      <c r="E5" s="273" t="s">
        <v>0</v>
      </c>
    </row>
    <row r="6" spans="1:5" s="239" customFormat="1" ht="28.5" customHeight="1" thickBot="1">
      <c r="A6" s="282" t="s">
        <v>92</v>
      </c>
      <c r="B6" s="282" t="s">
        <v>93</v>
      </c>
      <c r="C6" s="283" t="s">
        <v>90</v>
      </c>
      <c r="D6" s="284" t="s">
        <v>69</v>
      </c>
      <c r="E6" s="285" t="s">
        <v>94</v>
      </c>
    </row>
    <row r="7" spans="1:5" s="245" customFormat="1" ht="19.5" customHeight="1" thickBot="1">
      <c r="A7" s="240"/>
      <c r="B7" s="278" t="s">
        <v>95</v>
      </c>
      <c r="C7" s="242"/>
      <c r="D7" s="243"/>
      <c r="E7" s="244"/>
    </row>
    <row r="8" spans="1:6" s="248" customFormat="1" ht="15" customHeight="1">
      <c r="A8" s="249">
        <v>2143</v>
      </c>
      <c r="B8" s="387" t="s">
        <v>175</v>
      </c>
      <c r="C8" s="386">
        <v>500</v>
      </c>
      <c r="D8" s="369">
        <v>500</v>
      </c>
      <c r="E8" s="303">
        <f aca="true" t="shared" si="0" ref="E8:E14">D8/C8*100</f>
        <v>100</v>
      </c>
      <c r="F8" s="246"/>
    </row>
    <row r="9" spans="1:6" s="248" customFormat="1" ht="42" customHeight="1">
      <c r="A9" s="250">
        <v>2143</v>
      </c>
      <c r="B9" s="368" t="s">
        <v>176</v>
      </c>
      <c r="C9" s="326">
        <v>8000</v>
      </c>
      <c r="D9" s="253">
        <v>2000</v>
      </c>
      <c r="E9" s="286">
        <f t="shared" si="0"/>
        <v>25</v>
      </c>
      <c r="F9" s="246"/>
    </row>
    <row r="10" spans="1:6" s="248" customFormat="1" ht="26.25" customHeight="1">
      <c r="A10" s="325">
        <v>2143</v>
      </c>
      <c r="B10" s="301" t="s">
        <v>145</v>
      </c>
      <c r="C10" s="326">
        <v>16250</v>
      </c>
      <c r="D10" s="253">
        <v>10000</v>
      </c>
      <c r="E10" s="286">
        <f t="shared" si="0"/>
        <v>61.53846153846154</v>
      </c>
      <c r="F10" s="246"/>
    </row>
    <row r="11" spans="1:5" s="248" customFormat="1" ht="15" customHeight="1">
      <c r="A11" s="250">
        <v>2143</v>
      </c>
      <c r="B11" s="293" t="s">
        <v>146</v>
      </c>
      <c r="C11" s="326">
        <v>0</v>
      </c>
      <c r="D11" s="253">
        <v>4000</v>
      </c>
      <c r="E11" s="317" t="s">
        <v>84</v>
      </c>
    </row>
    <row r="12" spans="1:5" s="248" customFormat="1" ht="25.5">
      <c r="A12" s="298">
        <v>2510</v>
      </c>
      <c r="B12" s="299" t="s">
        <v>144</v>
      </c>
      <c r="C12" s="326">
        <v>1000</v>
      </c>
      <c r="D12" s="253">
        <v>1000</v>
      </c>
      <c r="E12" s="286">
        <f>D12/C12*100</f>
        <v>100</v>
      </c>
    </row>
    <row r="13" spans="1:5" s="248" customFormat="1" ht="15" customHeight="1" thickBot="1">
      <c r="A13" s="268">
        <v>3636</v>
      </c>
      <c r="B13" s="295" t="s">
        <v>143</v>
      </c>
      <c r="C13" s="270">
        <v>0</v>
      </c>
      <c r="D13" s="271">
        <v>2000</v>
      </c>
      <c r="E13" s="318" t="s">
        <v>84</v>
      </c>
    </row>
    <row r="14" spans="1:7" s="263" customFormat="1" ht="19.5" customHeight="1" thickBot="1">
      <c r="A14" s="264"/>
      <c r="B14" s="259" t="s">
        <v>98</v>
      </c>
      <c r="C14" s="265">
        <f>SUM(C8:C13)</f>
        <v>25750</v>
      </c>
      <c r="D14" s="260">
        <f>SUM(D8:D13)</f>
        <v>19500</v>
      </c>
      <c r="E14" s="290">
        <f t="shared" si="0"/>
        <v>75.72815533980582</v>
      </c>
      <c r="F14" s="262"/>
      <c r="G14" s="262"/>
    </row>
  </sheetData>
  <sheetProtection/>
  <mergeCells count="1">
    <mergeCell ref="A2:E2"/>
  </mergeCells>
  <printOptions/>
  <pageMargins left="0.5511811023622047" right="0.31496062992125984" top="0.7874015748031497" bottom="1.3779527559055118" header="0.5118110236220472" footer="1.3779527559055118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229" customWidth="1"/>
    <col min="2" max="2" width="41.57421875" style="229" customWidth="1"/>
    <col min="3" max="3" width="17.7109375" style="230" customWidth="1"/>
    <col min="4" max="4" width="17.7109375" style="231" customWidth="1"/>
    <col min="5" max="5" width="11.28125" style="267" customWidth="1"/>
    <col min="6" max="6" width="78.140625" style="229" customWidth="1"/>
    <col min="7" max="16384" width="9.140625" style="229" customWidth="1"/>
  </cols>
  <sheetData>
    <row r="1" ht="14.25">
      <c r="E1" s="232"/>
    </row>
    <row r="2" spans="1:5" ht="20.25" customHeight="1">
      <c r="A2" s="421" t="s">
        <v>91</v>
      </c>
      <c r="B2" s="422"/>
      <c r="C2" s="422"/>
      <c r="D2" s="422"/>
      <c r="E2" s="422"/>
    </row>
    <row r="4" spans="1:5" ht="19.5" customHeight="1">
      <c r="A4" s="233" t="s">
        <v>118</v>
      </c>
      <c r="E4" s="273"/>
    </row>
    <row r="5" spans="1:5" ht="15" customHeight="1" thickBot="1">
      <c r="A5" s="233"/>
      <c r="E5" s="273" t="s">
        <v>0</v>
      </c>
    </row>
    <row r="6" spans="1:5" s="239" customFormat="1" ht="28.5" customHeight="1" thickBot="1">
      <c r="A6" s="282" t="s">
        <v>92</v>
      </c>
      <c r="B6" s="282" t="s">
        <v>93</v>
      </c>
      <c r="C6" s="283" t="s">
        <v>90</v>
      </c>
      <c r="D6" s="284" t="s">
        <v>69</v>
      </c>
      <c r="E6" s="285" t="s">
        <v>94</v>
      </c>
    </row>
    <row r="7" spans="1:5" s="245" customFormat="1" ht="19.5" customHeight="1" thickBot="1">
      <c r="A7" s="240"/>
      <c r="B7" s="278" t="s">
        <v>95</v>
      </c>
      <c r="C7" s="242"/>
      <c r="D7" s="243"/>
      <c r="E7" s="244"/>
    </row>
    <row r="8" spans="1:6" s="248" customFormat="1" ht="28.5" customHeight="1">
      <c r="A8" s="388">
        <v>6172</v>
      </c>
      <c r="B8" s="389" t="s">
        <v>177</v>
      </c>
      <c r="C8" s="390">
        <v>20500</v>
      </c>
      <c r="D8" s="391">
        <v>20500</v>
      </c>
      <c r="E8" s="392">
        <f>D8/C8*100</f>
        <v>100</v>
      </c>
      <c r="F8" s="246"/>
    </row>
    <row r="9" spans="1:6" s="248" customFormat="1" ht="15" customHeight="1">
      <c r="A9" s="298">
        <v>6172</v>
      </c>
      <c r="B9" s="299" t="s">
        <v>117</v>
      </c>
      <c r="C9" s="300">
        <v>1500</v>
      </c>
      <c r="D9" s="253">
        <v>600</v>
      </c>
      <c r="E9" s="286">
        <f>D9/C9*100</f>
        <v>40</v>
      </c>
      <c r="F9" s="246"/>
    </row>
    <row r="10" spans="1:6" s="248" customFormat="1" ht="15" customHeight="1" thickBot="1">
      <c r="A10" s="250">
        <v>3299</v>
      </c>
      <c r="B10" s="368" t="s">
        <v>191</v>
      </c>
      <c r="C10" s="300">
        <v>0</v>
      </c>
      <c r="D10" s="253">
        <v>400</v>
      </c>
      <c r="E10" s="317" t="s">
        <v>84</v>
      </c>
      <c r="F10" s="246"/>
    </row>
    <row r="11" spans="1:7" s="263" customFormat="1" ht="19.5" customHeight="1" thickBot="1">
      <c r="A11" s="264"/>
      <c r="B11" s="259" t="s">
        <v>98</v>
      </c>
      <c r="C11" s="265">
        <f>SUM(C8:C10)</f>
        <v>22000</v>
      </c>
      <c r="D11" s="260">
        <f>SUM(D8:D10)</f>
        <v>21500</v>
      </c>
      <c r="E11" s="290">
        <f>D11/C11*100</f>
        <v>97.72727272727273</v>
      </c>
      <c r="F11" s="262"/>
      <c r="G11" s="262"/>
    </row>
  </sheetData>
  <sheetProtection/>
  <mergeCells count="1">
    <mergeCell ref="A2:E2"/>
  </mergeCells>
  <printOptions/>
  <pageMargins left="0.5511811023622047" right="0.31496062992125984" top="0.7874015748031497" bottom="1.3779527559055118" header="0.5118110236220472" footer="1.3779527559055118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229" customWidth="1"/>
    <col min="2" max="2" width="41.57421875" style="229" customWidth="1"/>
    <col min="3" max="3" width="17.7109375" style="230" customWidth="1"/>
    <col min="4" max="4" width="17.7109375" style="231" customWidth="1"/>
    <col min="5" max="5" width="10.00390625" style="267" customWidth="1"/>
    <col min="6" max="6" width="78.140625" style="229" customWidth="1"/>
    <col min="7" max="16384" width="9.140625" style="229" customWidth="1"/>
  </cols>
  <sheetData>
    <row r="1" ht="14.25">
      <c r="E1" s="232"/>
    </row>
    <row r="2" spans="1:5" ht="20.25" customHeight="1">
      <c r="A2" s="421" t="s">
        <v>91</v>
      </c>
      <c r="B2" s="422"/>
      <c r="C2" s="422"/>
      <c r="D2" s="422"/>
      <c r="E2" s="422"/>
    </row>
    <row r="4" spans="1:5" ht="19.5" customHeight="1">
      <c r="A4" s="233" t="s">
        <v>119</v>
      </c>
      <c r="E4" s="273"/>
    </row>
    <row r="5" spans="1:5" ht="15" customHeight="1" thickBot="1">
      <c r="A5" s="233"/>
      <c r="E5" s="273" t="s">
        <v>0</v>
      </c>
    </row>
    <row r="6" spans="1:5" s="239" customFormat="1" ht="28.5" customHeight="1" thickBot="1">
      <c r="A6" s="282" t="s">
        <v>92</v>
      </c>
      <c r="B6" s="282" t="s">
        <v>93</v>
      </c>
      <c r="C6" s="283" t="s">
        <v>90</v>
      </c>
      <c r="D6" s="284" t="s">
        <v>69</v>
      </c>
      <c r="E6" s="285" t="s">
        <v>94</v>
      </c>
    </row>
    <row r="7" spans="1:5" s="245" customFormat="1" ht="19.5" customHeight="1" thickBot="1">
      <c r="A7" s="240"/>
      <c r="B7" s="278" t="s">
        <v>95</v>
      </c>
      <c r="C7" s="242"/>
      <c r="D7" s="243"/>
      <c r="E7" s="244"/>
    </row>
    <row r="8" spans="1:15" s="248" customFormat="1" ht="24.75" customHeight="1">
      <c r="A8" s="370">
        <v>1019</v>
      </c>
      <c r="B8" s="371" t="s">
        <v>120</v>
      </c>
      <c r="C8" s="302">
        <v>2000</v>
      </c>
      <c r="D8" s="372">
        <v>2000</v>
      </c>
      <c r="E8" s="303">
        <f aca="true" t="shared" si="0" ref="E8:E23">D8/C8*100</f>
        <v>100</v>
      </c>
      <c r="F8" s="246"/>
      <c r="G8" s="247"/>
      <c r="H8" s="247"/>
      <c r="I8" s="247"/>
      <c r="J8" s="247"/>
      <c r="K8" s="247"/>
      <c r="L8" s="247"/>
      <c r="M8" s="247"/>
      <c r="N8" s="247"/>
      <c r="O8" s="247"/>
    </row>
    <row r="9" spans="1:6" s="248" customFormat="1" ht="15" customHeight="1">
      <c r="A9" s="304">
        <v>1031</v>
      </c>
      <c r="B9" s="305" t="s">
        <v>121</v>
      </c>
      <c r="C9" s="255">
        <v>10000</v>
      </c>
      <c r="D9" s="253">
        <v>3500</v>
      </c>
      <c r="E9" s="286">
        <f t="shared" si="0"/>
        <v>35</v>
      </c>
      <c r="F9" s="246"/>
    </row>
    <row r="10" spans="1:6" s="248" customFormat="1" ht="15" customHeight="1">
      <c r="A10" s="304">
        <v>1039</v>
      </c>
      <c r="B10" s="305" t="s">
        <v>122</v>
      </c>
      <c r="C10" s="255">
        <v>50</v>
      </c>
      <c r="D10" s="253">
        <v>50</v>
      </c>
      <c r="E10" s="286">
        <f t="shared" si="0"/>
        <v>100</v>
      </c>
      <c r="F10" s="246"/>
    </row>
    <row r="11" spans="1:6" s="248" customFormat="1" ht="15" customHeight="1">
      <c r="A11" s="304">
        <v>1069</v>
      </c>
      <c r="B11" s="305" t="s">
        <v>123</v>
      </c>
      <c r="C11" s="255">
        <v>50</v>
      </c>
      <c r="D11" s="253">
        <v>50</v>
      </c>
      <c r="E11" s="286">
        <f t="shared" si="0"/>
        <v>100</v>
      </c>
      <c r="F11" s="246"/>
    </row>
    <row r="12" spans="1:6" s="248" customFormat="1" ht="15" customHeight="1">
      <c r="A12" s="306">
        <v>2310</v>
      </c>
      <c r="B12" s="307" t="s">
        <v>124</v>
      </c>
      <c r="C12" s="255">
        <v>1500</v>
      </c>
      <c r="D12" s="253">
        <v>500</v>
      </c>
      <c r="E12" s="286">
        <f t="shared" si="0"/>
        <v>33.33333333333333</v>
      </c>
      <c r="F12" s="246"/>
    </row>
    <row r="13" spans="1:6" s="248" customFormat="1" ht="27" customHeight="1">
      <c r="A13" s="304">
        <v>2339</v>
      </c>
      <c r="B13" s="308" t="s">
        <v>125</v>
      </c>
      <c r="C13" s="255">
        <v>300</v>
      </c>
      <c r="D13" s="253">
        <v>300</v>
      </c>
      <c r="E13" s="286">
        <f t="shared" si="0"/>
        <v>100</v>
      </c>
      <c r="F13" s="246"/>
    </row>
    <row r="14" spans="1:6" s="248" customFormat="1" ht="15" customHeight="1">
      <c r="A14" s="304">
        <v>3716</v>
      </c>
      <c r="B14" s="309" t="s">
        <v>126</v>
      </c>
      <c r="C14" s="255">
        <v>1100</v>
      </c>
      <c r="D14" s="253">
        <v>1100</v>
      </c>
      <c r="E14" s="286">
        <f t="shared" si="0"/>
        <v>100</v>
      </c>
      <c r="F14" s="246"/>
    </row>
    <row r="15" spans="1:6" s="248" customFormat="1" ht="15" customHeight="1">
      <c r="A15" s="306">
        <v>3719</v>
      </c>
      <c r="B15" s="309" t="s">
        <v>127</v>
      </c>
      <c r="C15" s="255">
        <v>500</v>
      </c>
      <c r="D15" s="253">
        <v>0</v>
      </c>
      <c r="E15" s="286">
        <f t="shared" si="0"/>
        <v>0</v>
      </c>
      <c r="F15" s="246"/>
    </row>
    <row r="16" spans="1:6" s="248" customFormat="1" ht="15" customHeight="1">
      <c r="A16" s="304">
        <v>3727</v>
      </c>
      <c r="B16" s="310" t="s">
        <v>128</v>
      </c>
      <c r="C16" s="255">
        <v>1500</v>
      </c>
      <c r="D16" s="253">
        <v>1500</v>
      </c>
      <c r="E16" s="286">
        <f t="shared" si="0"/>
        <v>100</v>
      </c>
      <c r="F16" s="246"/>
    </row>
    <row r="17" spans="1:6" s="248" customFormat="1" ht="15" customHeight="1">
      <c r="A17" s="306">
        <v>3729</v>
      </c>
      <c r="B17" s="310" t="s">
        <v>129</v>
      </c>
      <c r="C17" s="255">
        <v>2000</v>
      </c>
      <c r="D17" s="253">
        <v>700</v>
      </c>
      <c r="E17" s="286">
        <f t="shared" si="0"/>
        <v>35</v>
      </c>
      <c r="F17" s="246"/>
    </row>
    <row r="18" spans="1:6" s="248" customFormat="1" ht="15" customHeight="1">
      <c r="A18" s="304">
        <v>3741</v>
      </c>
      <c r="B18" s="310" t="s">
        <v>130</v>
      </c>
      <c r="C18" s="255">
        <v>2080</v>
      </c>
      <c r="D18" s="253">
        <v>2080</v>
      </c>
      <c r="E18" s="286">
        <f t="shared" si="0"/>
        <v>100</v>
      </c>
      <c r="F18" s="246"/>
    </row>
    <row r="19" spans="1:6" s="248" customFormat="1" ht="15" customHeight="1">
      <c r="A19" s="306">
        <v>3742</v>
      </c>
      <c r="B19" s="338" t="s">
        <v>131</v>
      </c>
      <c r="C19" s="296">
        <v>6500</v>
      </c>
      <c r="D19" s="253">
        <v>6500</v>
      </c>
      <c r="E19" s="339">
        <f t="shared" si="0"/>
        <v>100</v>
      </c>
      <c r="F19" s="246"/>
    </row>
    <row r="20" spans="1:6" s="248" customFormat="1" ht="15" customHeight="1">
      <c r="A20" s="306">
        <v>3769</v>
      </c>
      <c r="B20" s="340" t="s">
        <v>157</v>
      </c>
      <c r="C20" s="296">
        <v>150</v>
      </c>
      <c r="D20" s="253">
        <v>150</v>
      </c>
      <c r="E20" s="339">
        <f t="shared" si="0"/>
        <v>100</v>
      </c>
      <c r="F20" s="246"/>
    </row>
    <row r="21" spans="1:6" s="248" customFormat="1" ht="15" customHeight="1">
      <c r="A21" s="304">
        <v>3792</v>
      </c>
      <c r="B21" s="305" t="s">
        <v>132</v>
      </c>
      <c r="C21" s="255">
        <v>1410</v>
      </c>
      <c r="D21" s="253">
        <v>0</v>
      </c>
      <c r="E21" s="286">
        <f t="shared" si="0"/>
        <v>0</v>
      </c>
      <c r="F21" s="246"/>
    </row>
    <row r="22" spans="1:6" s="248" customFormat="1" ht="15" customHeight="1" thickBot="1">
      <c r="A22" s="314">
        <v>3799</v>
      </c>
      <c r="B22" s="315" t="s">
        <v>133</v>
      </c>
      <c r="C22" s="287">
        <v>870</v>
      </c>
      <c r="D22" s="316">
        <v>870</v>
      </c>
      <c r="E22" s="288">
        <f t="shared" si="0"/>
        <v>100</v>
      </c>
      <c r="F22" s="246"/>
    </row>
    <row r="23" spans="1:7" s="263" customFormat="1" ht="19.5" customHeight="1" thickBot="1">
      <c r="A23" s="264"/>
      <c r="B23" s="259" t="s">
        <v>98</v>
      </c>
      <c r="C23" s="265">
        <f>SUM(C8:C22)</f>
        <v>30010</v>
      </c>
      <c r="D23" s="260">
        <f>SUM(D8:D22)</f>
        <v>19300</v>
      </c>
      <c r="E23" s="290">
        <f t="shared" si="0"/>
        <v>64.31189603465512</v>
      </c>
      <c r="F23" s="262"/>
      <c r="G23" s="262"/>
    </row>
    <row r="24" spans="1:7" ht="15" customHeight="1">
      <c r="A24" s="311"/>
      <c r="B24" s="311"/>
      <c r="C24" s="312"/>
      <c r="D24" s="312"/>
      <c r="E24" s="313"/>
      <c r="F24" s="266"/>
      <c r="G24" s="257"/>
    </row>
  </sheetData>
  <sheetProtection/>
  <mergeCells count="1">
    <mergeCell ref="A2:E2"/>
  </mergeCells>
  <printOptions/>
  <pageMargins left="0.54" right="0.3" top="0.7874015748031497" bottom="1.3779527559055118" header="0.5118110236220472" footer="1.377952755905511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229" customWidth="1"/>
    <col min="2" max="2" width="41.57421875" style="229" customWidth="1"/>
    <col min="3" max="3" width="17.7109375" style="230" customWidth="1"/>
    <col min="4" max="4" width="17.7109375" style="231" customWidth="1"/>
    <col min="5" max="5" width="10.00390625" style="267" customWidth="1"/>
    <col min="6" max="6" width="78.140625" style="229" customWidth="1"/>
    <col min="7" max="16384" width="9.140625" style="229" customWidth="1"/>
  </cols>
  <sheetData>
    <row r="1" ht="14.25">
      <c r="E1" s="232"/>
    </row>
    <row r="2" spans="1:5" ht="20.25" customHeight="1">
      <c r="A2" s="421" t="s">
        <v>91</v>
      </c>
      <c r="B2" s="422"/>
      <c r="C2" s="422"/>
      <c r="D2" s="422"/>
      <c r="E2" s="422"/>
    </row>
    <row r="4" spans="1:5" ht="19.5" customHeight="1">
      <c r="A4" s="233" t="s">
        <v>134</v>
      </c>
      <c r="E4" s="273"/>
    </row>
    <row r="5" spans="1:5" ht="15" customHeight="1" thickBot="1">
      <c r="A5" s="233"/>
      <c r="E5" s="273" t="s">
        <v>0</v>
      </c>
    </row>
    <row r="6" spans="1:5" s="239" customFormat="1" ht="28.5" customHeight="1" thickBot="1">
      <c r="A6" s="282" t="s">
        <v>92</v>
      </c>
      <c r="B6" s="282" t="s">
        <v>93</v>
      </c>
      <c r="C6" s="283" t="s">
        <v>90</v>
      </c>
      <c r="D6" s="284" t="s">
        <v>69</v>
      </c>
      <c r="E6" s="285" t="s">
        <v>94</v>
      </c>
    </row>
    <row r="7" spans="1:5" s="245" customFormat="1" ht="19.5" customHeight="1" thickBot="1">
      <c r="A7" s="240"/>
      <c r="B7" s="278" t="s">
        <v>95</v>
      </c>
      <c r="C7" s="242"/>
      <c r="D7" s="243"/>
      <c r="E7" s="244"/>
    </row>
    <row r="8" spans="1:6" s="248" customFormat="1" ht="15" customHeight="1">
      <c r="A8" s="249">
        <v>6172</v>
      </c>
      <c r="B8" s="337" t="s">
        <v>140</v>
      </c>
      <c r="C8" s="302">
        <v>1580</v>
      </c>
      <c r="D8" s="369">
        <v>1580</v>
      </c>
      <c r="E8" s="303">
        <f>D8/C8*100</f>
        <v>100</v>
      </c>
      <c r="F8" s="246"/>
    </row>
    <row r="9" spans="1:6" s="248" customFormat="1" ht="15" customHeight="1" thickBot="1">
      <c r="A9" s="268">
        <v>6172</v>
      </c>
      <c r="B9" s="293" t="s">
        <v>183</v>
      </c>
      <c r="C9" s="270">
        <v>0</v>
      </c>
      <c r="D9" s="271">
        <v>4000</v>
      </c>
      <c r="E9" s="318" t="s">
        <v>84</v>
      </c>
      <c r="F9" s="246"/>
    </row>
    <row r="10" spans="1:7" s="263" customFormat="1" ht="19.5" customHeight="1" thickBot="1">
      <c r="A10" s="264"/>
      <c r="B10" s="259" t="s">
        <v>98</v>
      </c>
      <c r="C10" s="265">
        <f>SUM(C8:C9)</f>
        <v>1580</v>
      </c>
      <c r="D10" s="260">
        <f>SUM(D8:D9)</f>
        <v>5580</v>
      </c>
      <c r="E10" s="290">
        <f>D10/C10*100</f>
        <v>353.16455696202536</v>
      </c>
      <c r="F10" s="262"/>
      <c r="G10" s="262"/>
    </row>
  </sheetData>
  <sheetProtection/>
  <mergeCells count="1">
    <mergeCell ref="A2:E2"/>
  </mergeCells>
  <printOptions/>
  <pageMargins left="0.54" right="0.3" top="0.7874015748031497" bottom="1.3779527559055118" header="0.5118110236220472" footer="1.377952755905511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229" customWidth="1"/>
    <col min="2" max="2" width="41.57421875" style="229" customWidth="1"/>
    <col min="3" max="3" width="17.7109375" style="230" customWidth="1"/>
    <col min="4" max="4" width="17.7109375" style="231" customWidth="1"/>
    <col min="5" max="5" width="10.00390625" style="267" customWidth="1"/>
    <col min="6" max="6" width="78.140625" style="229" customWidth="1"/>
    <col min="7" max="16384" width="9.140625" style="229" customWidth="1"/>
  </cols>
  <sheetData>
    <row r="1" ht="14.25">
      <c r="E1" s="232"/>
    </row>
    <row r="2" spans="1:5" ht="20.25" customHeight="1">
      <c r="A2" s="421" t="s">
        <v>91</v>
      </c>
      <c r="B2" s="422"/>
      <c r="C2" s="422"/>
      <c r="D2" s="422"/>
      <c r="E2" s="422"/>
    </row>
    <row r="4" spans="1:5" ht="19.5" customHeight="1">
      <c r="A4" s="233" t="s">
        <v>135</v>
      </c>
      <c r="E4" s="273"/>
    </row>
    <row r="5" spans="1:5" ht="15" customHeight="1" thickBot="1">
      <c r="A5" s="233"/>
      <c r="E5" s="273" t="s">
        <v>0</v>
      </c>
    </row>
    <row r="6" spans="1:5" s="239" customFormat="1" ht="28.5" customHeight="1" thickBot="1">
      <c r="A6" s="282" t="s">
        <v>92</v>
      </c>
      <c r="B6" s="282" t="s">
        <v>93</v>
      </c>
      <c r="C6" s="283" t="s">
        <v>90</v>
      </c>
      <c r="D6" s="284" t="s">
        <v>69</v>
      </c>
      <c r="E6" s="285" t="s">
        <v>94</v>
      </c>
    </row>
    <row r="7" spans="1:5" s="245" customFormat="1" ht="19.5" customHeight="1" thickBot="1">
      <c r="A7" s="240"/>
      <c r="B7" s="278" t="s">
        <v>95</v>
      </c>
      <c r="C7" s="242"/>
      <c r="D7" s="243"/>
      <c r="E7" s="244"/>
    </row>
    <row r="8" spans="1:6" s="248" customFormat="1" ht="15" customHeight="1" thickBot="1">
      <c r="A8" s="249"/>
      <c r="B8" s="337" t="s">
        <v>136</v>
      </c>
      <c r="C8" s="302">
        <v>6000</v>
      </c>
      <c r="D8" s="369">
        <v>3000</v>
      </c>
      <c r="E8" s="303">
        <f>D8/C8*100</f>
        <v>50</v>
      </c>
      <c r="F8" s="246"/>
    </row>
    <row r="9" spans="1:7" s="263" customFormat="1" ht="19.5" customHeight="1" thickBot="1">
      <c r="A9" s="264"/>
      <c r="B9" s="259" t="s">
        <v>98</v>
      </c>
      <c r="C9" s="265">
        <f>SUM(C8:C8)</f>
        <v>6000</v>
      </c>
      <c r="D9" s="260">
        <f>SUM(D8:D8)</f>
        <v>3000</v>
      </c>
      <c r="E9" s="290">
        <f>D9/C9*100</f>
        <v>50</v>
      </c>
      <c r="F9" s="262"/>
      <c r="G9" s="262"/>
    </row>
  </sheetData>
  <sheetProtection/>
  <mergeCells count="1">
    <mergeCell ref="A2:E2"/>
  </mergeCells>
  <printOptions/>
  <pageMargins left="0.54" right="0.3" top="0.7874015748031497" bottom="1.3779527559055118" header="0.5118110236220472" footer="1.377952755905511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229" customWidth="1"/>
    <col min="2" max="2" width="41.57421875" style="229" customWidth="1"/>
    <col min="3" max="3" width="17.7109375" style="230" customWidth="1"/>
    <col min="4" max="4" width="17.7109375" style="231" customWidth="1"/>
    <col min="5" max="5" width="10.00390625" style="267" customWidth="1"/>
    <col min="6" max="6" width="78.140625" style="229" customWidth="1"/>
    <col min="7" max="16384" width="9.140625" style="229" customWidth="1"/>
  </cols>
  <sheetData>
    <row r="1" ht="14.25">
      <c r="E1" s="232"/>
    </row>
    <row r="2" spans="1:5" ht="20.25" customHeight="1">
      <c r="A2" s="421" t="s">
        <v>91</v>
      </c>
      <c r="B2" s="422"/>
      <c r="C2" s="422"/>
      <c r="D2" s="422"/>
      <c r="E2" s="422"/>
    </row>
    <row r="4" spans="1:5" ht="19.5" customHeight="1">
      <c r="A4" s="233" t="s">
        <v>139</v>
      </c>
      <c r="E4" s="273"/>
    </row>
    <row r="5" spans="1:5" ht="15" customHeight="1" thickBot="1">
      <c r="A5" s="233"/>
      <c r="E5" s="273" t="s">
        <v>0</v>
      </c>
    </row>
    <row r="6" spans="1:5" s="239" customFormat="1" ht="28.5" customHeight="1" thickBot="1">
      <c r="A6" s="282" t="s">
        <v>92</v>
      </c>
      <c r="B6" s="282" t="s">
        <v>93</v>
      </c>
      <c r="C6" s="283" t="s">
        <v>90</v>
      </c>
      <c r="D6" s="284" t="s">
        <v>69</v>
      </c>
      <c r="E6" s="285" t="s">
        <v>94</v>
      </c>
    </row>
    <row r="7" spans="1:5" s="245" customFormat="1" ht="19.5" customHeight="1" thickBot="1">
      <c r="A7" s="240"/>
      <c r="B7" s="278" t="s">
        <v>95</v>
      </c>
      <c r="C7" s="242"/>
      <c r="D7" s="243"/>
      <c r="E7" s="244"/>
    </row>
    <row r="8" spans="1:6" s="248" customFormat="1" ht="15" customHeight="1">
      <c r="A8" s="249">
        <v>4357</v>
      </c>
      <c r="B8" s="373" t="s">
        <v>137</v>
      </c>
      <c r="C8" s="302">
        <v>86700</v>
      </c>
      <c r="D8" s="369">
        <v>30953</v>
      </c>
      <c r="E8" s="303">
        <f>D8/C8*100</f>
        <v>35.701268742791235</v>
      </c>
      <c r="F8" s="246"/>
    </row>
    <row r="9" spans="1:6" s="248" customFormat="1" ht="15" customHeight="1">
      <c r="A9" s="250">
        <v>4350</v>
      </c>
      <c r="B9" s="251" t="s">
        <v>138</v>
      </c>
      <c r="C9" s="255">
        <v>0</v>
      </c>
      <c r="D9" s="253">
        <v>50247</v>
      </c>
      <c r="E9" s="317" t="s">
        <v>84</v>
      </c>
      <c r="F9" s="246"/>
    </row>
    <row r="10" spans="1:6" s="248" customFormat="1" ht="25.5">
      <c r="A10" s="250">
        <v>4339</v>
      </c>
      <c r="B10" s="294" t="s">
        <v>178</v>
      </c>
      <c r="C10" s="255">
        <v>2500</v>
      </c>
      <c r="D10" s="253">
        <v>2700</v>
      </c>
      <c r="E10" s="286">
        <f aca="true" t="shared" si="0" ref="E10:E15">D10/C10*100</f>
        <v>108</v>
      </c>
      <c r="F10" s="246"/>
    </row>
    <row r="11" spans="1:6" s="248" customFormat="1" ht="25.5">
      <c r="A11" s="250">
        <v>4342</v>
      </c>
      <c r="B11" s="294" t="s">
        <v>182</v>
      </c>
      <c r="C11" s="255">
        <v>300</v>
      </c>
      <c r="D11" s="253">
        <v>100</v>
      </c>
      <c r="E11" s="286">
        <f t="shared" si="0"/>
        <v>33.33333333333333</v>
      </c>
      <c r="F11" s="246"/>
    </row>
    <row r="12" spans="1:6" s="248" customFormat="1" ht="15" customHeight="1">
      <c r="A12" s="268">
        <v>4345</v>
      </c>
      <c r="B12" s="295" t="s">
        <v>179</v>
      </c>
      <c r="C12" s="270">
        <v>8000</v>
      </c>
      <c r="D12" s="271">
        <v>8500</v>
      </c>
      <c r="E12" s="291">
        <f t="shared" si="0"/>
        <v>106.25</v>
      </c>
      <c r="F12" s="246"/>
    </row>
    <row r="13" spans="1:6" s="248" customFormat="1" ht="25.5">
      <c r="A13" s="250">
        <v>4369</v>
      </c>
      <c r="B13" s="294" t="s">
        <v>180</v>
      </c>
      <c r="C13" s="255">
        <v>1000</v>
      </c>
      <c r="D13" s="253">
        <v>1000</v>
      </c>
      <c r="E13" s="286">
        <f t="shared" si="0"/>
        <v>100</v>
      </c>
      <c r="F13" s="246"/>
    </row>
    <row r="14" spans="1:6" s="248" customFormat="1" ht="26.25" thickBot="1">
      <c r="A14" s="250">
        <v>4399</v>
      </c>
      <c r="B14" s="294" t="s">
        <v>181</v>
      </c>
      <c r="C14" s="255">
        <v>800</v>
      </c>
      <c r="D14" s="253">
        <v>800</v>
      </c>
      <c r="E14" s="286">
        <f t="shared" si="0"/>
        <v>100</v>
      </c>
      <c r="F14" s="246"/>
    </row>
    <row r="15" spans="1:7" s="263" customFormat="1" ht="19.5" customHeight="1" thickBot="1">
      <c r="A15" s="264"/>
      <c r="B15" s="259" t="s">
        <v>98</v>
      </c>
      <c r="C15" s="260">
        <f>SUM(C8:C14)</f>
        <v>99300</v>
      </c>
      <c r="D15" s="265">
        <f>SUM(D8:D14)</f>
        <v>94300</v>
      </c>
      <c r="E15" s="289">
        <f t="shared" si="0"/>
        <v>94.96475327291037</v>
      </c>
      <c r="F15" s="262"/>
      <c r="G15" s="262"/>
    </row>
  </sheetData>
  <sheetProtection/>
  <mergeCells count="1">
    <mergeCell ref="A2:E2"/>
  </mergeCells>
  <printOptions/>
  <pageMargins left="0.54" right="0.3" top="0.7874015748031497" bottom="1.3779527559055118" header="0.5118110236220472" footer="1.37795275590551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50.8515625" style="70" customWidth="1"/>
    <col min="2" max="2" width="18.7109375" style="44" customWidth="1"/>
    <col min="3" max="3" width="18.7109375" style="0" customWidth="1"/>
    <col min="4" max="4" width="10.7109375" style="109" customWidth="1"/>
    <col min="5" max="5" width="22.140625" style="0" customWidth="1"/>
  </cols>
  <sheetData>
    <row r="1" ht="16.5" customHeight="1">
      <c r="D1" s="333"/>
    </row>
    <row r="2" spans="1:4" s="2" customFormat="1" ht="24" customHeight="1">
      <c r="A2" s="71" t="s">
        <v>71</v>
      </c>
      <c r="B2" s="43"/>
      <c r="D2" s="110"/>
    </row>
    <row r="3" ht="15" customHeight="1">
      <c r="A3" s="34"/>
    </row>
    <row r="4" ht="20.25" customHeight="1">
      <c r="A4" s="34" t="s">
        <v>20</v>
      </c>
    </row>
    <row r="5" spans="1:4" ht="15" customHeight="1">
      <c r="A5" s="34"/>
      <c r="D5" s="44"/>
    </row>
    <row r="6" ht="15" customHeight="1" thickBot="1">
      <c r="D6" s="58" t="s">
        <v>0</v>
      </c>
    </row>
    <row r="7" spans="1:4" s="8" customFormat="1" ht="45.75" customHeight="1" thickBot="1">
      <c r="A7" s="147" t="s">
        <v>8</v>
      </c>
      <c r="B7" s="220" t="s">
        <v>90</v>
      </c>
      <c r="C7" s="148" t="s">
        <v>69</v>
      </c>
      <c r="D7" s="149" t="s">
        <v>70</v>
      </c>
    </row>
    <row r="8" spans="1:5" s="8" customFormat="1" ht="19.5" customHeight="1">
      <c r="A8" s="150" t="s">
        <v>21</v>
      </c>
      <c r="B8" s="151"/>
      <c r="C8" s="152"/>
      <c r="D8" s="153"/>
      <c r="E8" s="46"/>
    </row>
    <row r="9" spans="1:4" s="8" customFormat="1" ht="15" customHeight="1">
      <c r="A9" s="100" t="s">
        <v>22</v>
      </c>
      <c r="B9" s="101">
        <v>6350000</v>
      </c>
      <c r="C9" s="101">
        <v>6350000</v>
      </c>
      <c r="D9" s="111">
        <f>C9/B9*100</f>
        <v>100</v>
      </c>
    </row>
    <row r="10" spans="1:4" s="8" customFormat="1" ht="15" customHeight="1">
      <c r="A10" s="100" t="s">
        <v>23</v>
      </c>
      <c r="B10" s="101">
        <v>40000</v>
      </c>
      <c r="C10" s="101">
        <v>40000</v>
      </c>
      <c r="D10" s="111">
        <f aca="true" t="shared" si="0" ref="D10:D17">C10/B10*100</f>
        <v>100</v>
      </c>
    </row>
    <row r="11" spans="1:4" s="8" customFormat="1" ht="15" customHeight="1">
      <c r="A11" s="100" t="s">
        <v>192</v>
      </c>
      <c r="B11" s="101">
        <v>81277</v>
      </c>
      <c r="C11" s="101">
        <v>61321</v>
      </c>
      <c r="D11" s="111">
        <f t="shared" si="0"/>
        <v>75.44692840532991</v>
      </c>
    </row>
    <row r="12" spans="1:4" s="8" customFormat="1" ht="15" customHeight="1">
      <c r="A12" s="100" t="s">
        <v>193</v>
      </c>
      <c r="B12" s="101">
        <v>250000</v>
      </c>
      <c r="C12" s="101">
        <v>250000</v>
      </c>
      <c r="D12" s="111">
        <f t="shared" si="0"/>
        <v>100</v>
      </c>
    </row>
    <row r="13" spans="1:4" s="8" customFormat="1" ht="15" customHeight="1">
      <c r="A13" s="100" t="s">
        <v>24</v>
      </c>
      <c r="B13" s="101">
        <v>10000</v>
      </c>
      <c r="C13" s="101">
        <v>0</v>
      </c>
      <c r="D13" s="111">
        <f t="shared" si="0"/>
        <v>0</v>
      </c>
    </row>
    <row r="14" spans="1:4" s="8" customFormat="1" ht="15" customHeight="1">
      <c r="A14" s="100" t="s">
        <v>25</v>
      </c>
      <c r="B14" s="101">
        <v>10000</v>
      </c>
      <c r="C14" s="101">
        <v>10000</v>
      </c>
      <c r="D14" s="111">
        <f t="shared" si="0"/>
        <v>100</v>
      </c>
    </row>
    <row r="15" spans="1:4" s="8" customFormat="1" ht="26.25" customHeight="1">
      <c r="A15" s="102" t="s">
        <v>194</v>
      </c>
      <c r="B15" s="101">
        <v>113559</v>
      </c>
      <c r="C15" s="101">
        <v>113559</v>
      </c>
      <c r="D15" s="111">
        <f t="shared" si="0"/>
        <v>100</v>
      </c>
    </row>
    <row r="16" spans="1:4" s="91" customFormat="1" ht="15" customHeight="1">
      <c r="A16" s="103" t="s">
        <v>26</v>
      </c>
      <c r="B16" s="104">
        <v>8772000</v>
      </c>
      <c r="C16" s="104">
        <v>8920000</v>
      </c>
      <c r="D16" s="112">
        <f t="shared" si="0"/>
        <v>101.68718650250798</v>
      </c>
    </row>
    <row r="17" spans="1:4" s="8" customFormat="1" ht="15" customHeight="1" thickBot="1">
      <c r="A17" s="172" t="s">
        <v>13</v>
      </c>
      <c r="B17" s="173">
        <f>SUM(B9:B16)</f>
        <v>15626836</v>
      </c>
      <c r="C17" s="173">
        <f>SUM(C9:C16)</f>
        <v>15744880</v>
      </c>
      <c r="D17" s="174">
        <f t="shared" si="0"/>
        <v>100.75539283831993</v>
      </c>
    </row>
    <row r="18" spans="1:4" s="8" customFormat="1" ht="15" customHeight="1" thickBot="1">
      <c r="A18" s="175"/>
      <c r="B18" s="176"/>
      <c r="C18" s="176"/>
      <c r="D18" s="177"/>
    </row>
    <row r="19" spans="1:4" s="8" customFormat="1" ht="15" customHeight="1">
      <c r="A19" s="150" t="s">
        <v>27</v>
      </c>
      <c r="B19" s="167"/>
      <c r="C19" s="167"/>
      <c r="D19" s="168"/>
    </row>
    <row r="20" spans="1:4" s="91" customFormat="1" ht="15">
      <c r="A20" s="222" t="s">
        <v>28</v>
      </c>
      <c r="B20" s="223">
        <v>925254</v>
      </c>
      <c r="C20" s="223">
        <v>400000</v>
      </c>
      <c r="D20" s="224">
        <f>C20/B20*100</f>
        <v>43.2313721421361</v>
      </c>
    </row>
    <row r="21" spans="1:4" s="91" customFormat="1" ht="39" thickBot="1">
      <c r="A21" s="225" t="s">
        <v>87</v>
      </c>
      <c r="B21" s="221">
        <v>0</v>
      </c>
      <c r="C21" s="221">
        <v>10000</v>
      </c>
      <c r="D21" s="226" t="s">
        <v>84</v>
      </c>
    </row>
    <row r="22" spans="1:5" s="8" customFormat="1" ht="19.5" customHeight="1" thickBot="1">
      <c r="A22" s="154" t="s">
        <v>29</v>
      </c>
      <c r="B22" s="155">
        <f>SUM(B17:B20)</f>
        <v>16552090</v>
      </c>
      <c r="C22" s="155">
        <f>C17+C20+C21</f>
        <v>16154880</v>
      </c>
      <c r="D22" s="156">
        <f>C22/B22*100</f>
        <v>97.60024262797025</v>
      </c>
      <c r="E22" s="8" t="s">
        <v>5</v>
      </c>
    </row>
    <row r="23" spans="1:4" s="8" customFormat="1" ht="19.5" customHeight="1" thickBot="1">
      <c r="A23" s="157"/>
      <c r="B23" s="158"/>
      <c r="C23" s="159"/>
      <c r="D23" s="160"/>
    </row>
    <row r="24" spans="1:4" s="8" customFormat="1" ht="19.5" customHeight="1">
      <c r="A24" s="161" t="s">
        <v>30</v>
      </c>
      <c r="B24" s="162"/>
      <c r="C24" s="162"/>
      <c r="D24" s="163"/>
    </row>
    <row r="25" spans="1:4" ht="15" customHeight="1">
      <c r="A25" s="106" t="s">
        <v>31</v>
      </c>
      <c r="B25" s="107">
        <v>4716696</v>
      </c>
      <c r="C25" s="228">
        <v>4338460</v>
      </c>
      <c r="D25" s="113">
        <f aca="true" t="shared" si="1" ref="D25:D40">C25/B25*100</f>
        <v>91.98091206217234</v>
      </c>
    </row>
    <row r="26" spans="1:4" ht="28.5" customHeight="1">
      <c r="A26" s="227" t="s">
        <v>149</v>
      </c>
      <c r="B26" s="107">
        <f>739000+83141</f>
        <v>822141</v>
      </c>
      <c r="C26" s="228">
        <v>283142</v>
      </c>
      <c r="D26" s="113">
        <f t="shared" si="1"/>
        <v>34.43959126232605</v>
      </c>
    </row>
    <row r="27" spans="1:4" ht="15" customHeight="1">
      <c r="A27" s="106" t="s">
        <v>86</v>
      </c>
      <c r="B27" s="107">
        <v>10000</v>
      </c>
      <c r="C27" s="228">
        <v>10000</v>
      </c>
      <c r="D27" s="113">
        <f t="shared" si="1"/>
        <v>100</v>
      </c>
    </row>
    <row r="28" spans="1:4" ht="15" customHeight="1">
      <c r="A28" s="106" t="s">
        <v>32</v>
      </c>
      <c r="B28" s="107">
        <v>67093</v>
      </c>
      <c r="C28" s="228">
        <v>20000</v>
      </c>
      <c r="D28" s="113">
        <f t="shared" si="1"/>
        <v>29.809369084703324</v>
      </c>
    </row>
    <row r="29" spans="1:4" ht="25.5">
      <c r="A29" s="227" t="s">
        <v>195</v>
      </c>
      <c r="B29" s="107">
        <v>0</v>
      </c>
      <c r="C29" s="228">
        <v>61321</v>
      </c>
      <c r="D29" s="189" t="s">
        <v>84</v>
      </c>
    </row>
    <row r="30" spans="1:4" ht="28.5" customHeight="1">
      <c r="A30" s="227" t="s">
        <v>158</v>
      </c>
      <c r="B30" s="107">
        <v>925254</v>
      </c>
      <c r="C30" s="228">
        <v>400000</v>
      </c>
      <c r="D30" s="113">
        <f t="shared" si="1"/>
        <v>43.2313721421361</v>
      </c>
    </row>
    <row r="31" spans="1:4" ht="15" customHeight="1">
      <c r="A31" s="106" t="s">
        <v>68</v>
      </c>
      <c r="B31" s="107">
        <v>499947</v>
      </c>
      <c r="C31" s="228">
        <v>994000</v>
      </c>
      <c r="D31" s="113">
        <f t="shared" si="1"/>
        <v>198.8210750339536</v>
      </c>
    </row>
    <row r="32" spans="1:4" ht="15" customHeight="1">
      <c r="A32" s="106" t="s">
        <v>33</v>
      </c>
      <c r="B32" s="107">
        <v>250000</v>
      </c>
      <c r="C32" s="228">
        <f>C33+C34</f>
        <v>104000</v>
      </c>
      <c r="D32" s="113">
        <f t="shared" si="1"/>
        <v>41.6</v>
      </c>
    </row>
    <row r="33" spans="1:4" s="336" customFormat="1" ht="15" customHeight="1">
      <c r="A33" s="108" t="s">
        <v>88</v>
      </c>
      <c r="B33" s="334"/>
      <c r="C33" s="334">
        <v>54000</v>
      </c>
      <c r="D33" s="335"/>
    </row>
    <row r="34" spans="1:4" s="336" customFormat="1" ht="15" customHeight="1">
      <c r="A34" s="108" t="s">
        <v>89</v>
      </c>
      <c r="B34" s="334"/>
      <c r="C34" s="334">
        <v>50000</v>
      </c>
      <c r="D34" s="335"/>
    </row>
    <row r="35" spans="1:4" ht="15" customHeight="1">
      <c r="A35" s="106" t="s">
        <v>34</v>
      </c>
      <c r="B35" s="107">
        <v>6223</v>
      </c>
      <c r="C35" s="228">
        <v>5048</v>
      </c>
      <c r="D35" s="113">
        <f t="shared" si="1"/>
        <v>81.11843162461835</v>
      </c>
    </row>
    <row r="36" spans="1:4" ht="15" customHeight="1">
      <c r="A36" s="106" t="s">
        <v>85</v>
      </c>
      <c r="B36" s="107">
        <v>0</v>
      </c>
      <c r="C36" s="228">
        <v>500000</v>
      </c>
      <c r="D36" s="189" t="s">
        <v>84</v>
      </c>
    </row>
    <row r="37" spans="1:5" ht="15" customHeight="1">
      <c r="A37" s="106" t="s">
        <v>187</v>
      </c>
      <c r="B37" s="105">
        <v>74457</v>
      </c>
      <c r="C37" s="105">
        <v>87255</v>
      </c>
      <c r="D37" s="113">
        <f t="shared" si="1"/>
        <v>117.18844433699988</v>
      </c>
      <c r="E37" s="44"/>
    </row>
    <row r="38" spans="1:4" ht="15" customHeight="1">
      <c r="A38" s="106" t="s">
        <v>35</v>
      </c>
      <c r="B38" s="107">
        <v>185979</v>
      </c>
      <c r="C38" s="228">
        <v>192167</v>
      </c>
      <c r="D38" s="113">
        <f t="shared" si="1"/>
        <v>103.32725737852122</v>
      </c>
    </row>
    <row r="39" spans="1:4" ht="15" customHeight="1">
      <c r="A39" s="106" t="s">
        <v>36</v>
      </c>
      <c r="B39" s="107">
        <v>8772000</v>
      </c>
      <c r="C39" s="107">
        <v>8920000</v>
      </c>
      <c r="D39" s="113">
        <f t="shared" si="1"/>
        <v>101.68718650250798</v>
      </c>
    </row>
    <row r="40" spans="1:4" s="17" customFormat="1" ht="15" customHeight="1" thickBot="1">
      <c r="A40" s="169" t="s">
        <v>37</v>
      </c>
      <c r="B40" s="170">
        <f>B25+B26+B28+B30+B31+B32+B35+B37+B38+B39+B27</f>
        <v>16329790</v>
      </c>
      <c r="C40" s="170">
        <f>C25+C26+C27+C28+C29+C30+C31+C32+C35+C36+C37+C38+C39</f>
        <v>15915393</v>
      </c>
      <c r="D40" s="171">
        <f t="shared" si="1"/>
        <v>97.4623249900948</v>
      </c>
    </row>
    <row r="41" spans="1:4" ht="15" customHeight="1" thickBot="1">
      <c r="A41" s="178"/>
      <c r="B41" s="179"/>
      <c r="C41" s="179"/>
      <c r="D41" s="180"/>
    </row>
    <row r="42" spans="1:4" ht="15" customHeight="1">
      <c r="A42" s="161" t="s">
        <v>38</v>
      </c>
      <c r="B42" s="181"/>
      <c r="C42" s="181"/>
      <c r="D42" s="182"/>
    </row>
    <row r="43" spans="1:4" ht="15" customHeight="1" thickBot="1">
      <c r="A43" s="164" t="s">
        <v>17</v>
      </c>
      <c r="B43" s="165">
        <v>222300</v>
      </c>
      <c r="C43" s="165">
        <v>239487</v>
      </c>
      <c r="D43" s="166">
        <f>C43/B43*100</f>
        <v>107.73144399460189</v>
      </c>
    </row>
    <row r="44" spans="1:4" s="5" customFormat="1" ht="19.5" customHeight="1" thickBot="1">
      <c r="A44" s="185" t="s">
        <v>39</v>
      </c>
      <c r="B44" s="186">
        <f>SUM(B40:B43)</f>
        <v>16552090</v>
      </c>
      <c r="C44" s="186">
        <f>SUM(C40:C43)</f>
        <v>16154880</v>
      </c>
      <c r="D44" s="187">
        <f>C44/B44*100</f>
        <v>97.60024262797025</v>
      </c>
    </row>
    <row r="45" spans="1:4" s="80" customFormat="1" ht="19.5" customHeight="1" thickBot="1">
      <c r="A45" s="157"/>
      <c r="B45" s="183"/>
      <c r="C45" s="183"/>
      <c r="D45" s="184"/>
    </row>
    <row r="46" spans="1:4" ht="19.5" customHeight="1" thickBot="1">
      <c r="A46" s="145" t="s">
        <v>19</v>
      </c>
      <c r="B46" s="146">
        <f>B22-B44</f>
        <v>0</v>
      </c>
      <c r="C46" s="146">
        <f>C22-C44</f>
        <v>0</v>
      </c>
      <c r="D46" s="188" t="s">
        <v>84</v>
      </c>
    </row>
    <row r="47" spans="1:5" ht="12.75" customHeight="1">
      <c r="A47" s="72"/>
      <c r="B47" s="15"/>
      <c r="C47" s="15"/>
      <c r="D47" s="114"/>
      <c r="E47" s="17"/>
    </row>
    <row r="48" ht="12.75" customHeight="1">
      <c r="A48" s="31"/>
    </row>
    <row r="49" spans="1:4" ht="12.75" customHeight="1">
      <c r="A49" s="73"/>
      <c r="B49" s="83"/>
      <c r="C49" s="7"/>
      <c r="D49" s="115"/>
    </row>
    <row r="50" spans="1:4" ht="12.75" customHeight="1">
      <c r="A50" s="72"/>
      <c r="B50" s="84"/>
      <c r="C50" s="22"/>
      <c r="D50" s="116"/>
    </row>
    <row r="51" spans="1:4" ht="12.75" customHeight="1">
      <c r="A51" s="74"/>
      <c r="B51" s="13"/>
      <c r="C51" s="13"/>
      <c r="D51" s="9"/>
    </row>
    <row r="52" spans="1:4" ht="12.75" customHeight="1">
      <c r="A52" s="74"/>
      <c r="B52" s="13"/>
      <c r="C52" s="13"/>
      <c r="D52" s="9"/>
    </row>
    <row r="53" spans="1:4" ht="12.75" customHeight="1">
      <c r="A53" s="74"/>
      <c r="B53" s="13"/>
      <c r="C53" s="13"/>
      <c r="D53" s="9"/>
    </row>
    <row r="54" spans="1:4" ht="12.75" customHeight="1">
      <c r="A54" s="75"/>
      <c r="B54" s="24"/>
      <c r="C54" s="24"/>
      <c r="D54" s="117"/>
    </row>
    <row r="55" spans="1:4" ht="12.75" customHeight="1">
      <c r="A55" s="75"/>
      <c r="B55" s="24"/>
      <c r="C55" s="24"/>
      <c r="D55" s="117"/>
    </row>
    <row r="56" spans="1:4" ht="12.75" customHeight="1">
      <c r="A56" s="74"/>
      <c r="B56" s="13"/>
      <c r="C56" s="13"/>
      <c r="D56" s="9"/>
    </row>
    <row r="57" spans="1:4" ht="12.75" customHeight="1">
      <c r="A57" s="74"/>
      <c r="B57" s="25"/>
      <c r="C57" s="25"/>
      <c r="D57" s="118"/>
    </row>
    <row r="58" spans="1:4" ht="12.75" customHeight="1">
      <c r="A58" s="76"/>
      <c r="B58" s="13"/>
      <c r="C58" s="13"/>
      <c r="D58" s="9"/>
    </row>
    <row r="59" spans="1:4" ht="12.75" customHeight="1">
      <c r="A59" s="72"/>
      <c r="B59" s="20"/>
      <c r="C59" s="20"/>
      <c r="D59" s="14"/>
    </row>
    <row r="60" spans="1:4" ht="12.75" customHeight="1">
      <c r="A60" s="72"/>
      <c r="B60" s="20"/>
      <c r="C60" s="20"/>
      <c r="D60" s="14"/>
    </row>
    <row r="61" spans="1:4" ht="12.75" customHeight="1">
      <c r="A61" s="72"/>
      <c r="B61" s="20"/>
      <c r="C61" s="20"/>
      <c r="D61" s="14"/>
    </row>
    <row r="62" spans="1:4" ht="12.75" customHeight="1">
      <c r="A62" s="72"/>
      <c r="B62" s="20"/>
      <c r="C62" s="20"/>
      <c r="D62" s="14"/>
    </row>
    <row r="63" spans="1:4" ht="12.75" customHeight="1">
      <c r="A63" s="72"/>
      <c r="B63" s="20"/>
      <c r="C63" s="20"/>
      <c r="D63" s="14"/>
    </row>
    <row r="64" spans="1:4" ht="12.75" customHeight="1">
      <c r="A64" s="72"/>
      <c r="B64" s="20"/>
      <c r="C64" s="20"/>
      <c r="D64" s="14"/>
    </row>
    <row r="65" spans="1:4" ht="12.75" customHeight="1">
      <c r="A65" s="72"/>
      <c r="B65" s="20"/>
      <c r="C65" s="20"/>
      <c r="D65" s="14"/>
    </row>
    <row r="66" spans="1:4" ht="12.75" customHeight="1">
      <c r="A66" s="72"/>
      <c r="B66" s="13"/>
      <c r="C66" s="13"/>
      <c r="D66" s="9"/>
    </row>
    <row r="67" spans="1:4" ht="12.75" customHeight="1">
      <c r="A67" s="74"/>
      <c r="B67" s="25"/>
      <c r="C67" s="5"/>
      <c r="D67" s="114"/>
    </row>
    <row r="68" spans="1:4" ht="12.75" customHeight="1">
      <c r="A68" s="77"/>
      <c r="B68" s="25"/>
      <c r="C68" s="5"/>
      <c r="D68" s="118"/>
    </row>
    <row r="69" spans="1:4" ht="12.75" customHeight="1">
      <c r="A69" s="74"/>
      <c r="B69" s="25"/>
      <c r="C69" s="5"/>
      <c r="D69" s="118"/>
    </row>
    <row r="70" spans="1:4" ht="12.75" customHeight="1">
      <c r="A70" s="77"/>
      <c r="B70" s="25"/>
      <c r="C70" s="5"/>
      <c r="D70" s="118"/>
    </row>
    <row r="71" spans="1:4" ht="12.75" customHeight="1">
      <c r="A71" s="74"/>
      <c r="B71" s="25"/>
      <c r="C71" s="5"/>
      <c r="D71" s="119"/>
    </row>
    <row r="72" spans="1:4" ht="12.75" customHeight="1">
      <c r="A72" s="72"/>
      <c r="B72" s="83"/>
      <c r="C72" s="7"/>
      <c r="D72" s="115"/>
    </row>
    <row r="73" spans="1:4" ht="12.75" customHeight="1">
      <c r="A73" s="72"/>
      <c r="B73" s="84"/>
      <c r="C73" s="22"/>
      <c r="D73" s="116"/>
    </row>
    <row r="74" spans="1:4" ht="12.75" customHeight="1">
      <c r="A74" s="74"/>
      <c r="B74" s="13"/>
      <c r="C74" s="13"/>
      <c r="D74" s="9"/>
    </row>
    <row r="75" spans="1:4" ht="12.75" customHeight="1">
      <c r="A75" s="74"/>
      <c r="B75" s="13"/>
      <c r="C75" s="13"/>
      <c r="D75" s="9"/>
    </row>
    <row r="76" spans="1:4" ht="12.75" customHeight="1">
      <c r="A76" s="74"/>
      <c r="B76" s="13"/>
      <c r="C76" s="13"/>
      <c r="D76" s="9"/>
    </row>
    <row r="77" spans="1:4" ht="12.75" customHeight="1">
      <c r="A77" s="75"/>
      <c r="B77" s="24"/>
      <c r="C77" s="24"/>
      <c r="D77" s="117"/>
    </row>
    <row r="78" spans="1:4" ht="12.75" customHeight="1">
      <c r="A78" s="75"/>
      <c r="B78" s="24"/>
      <c r="C78" s="24"/>
      <c r="D78" s="117"/>
    </row>
    <row r="79" spans="1:4" ht="12.75" customHeight="1">
      <c r="A79" s="74"/>
      <c r="B79" s="13"/>
      <c r="C79" s="13"/>
      <c r="D79" s="9"/>
    </row>
    <row r="80" spans="1:4" ht="12.75" customHeight="1">
      <c r="A80" s="74"/>
      <c r="B80" s="25"/>
      <c r="C80" s="25"/>
      <c r="D80" s="118"/>
    </row>
    <row r="81" spans="1:4" ht="12.75" customHeight="1">
      <c r="A81" s="76"/>
      <c r="B81" s="13"/>
      <c r="C81" s="13"/>
      <c r="D81" s="9"/>
    </row>
    <row r="82" spans="1:4" ht="12.75" customHeight="1">
      <c r="A82" s="72"/>
      <c r="B82" s="20"/>
      <c r="C82" s="20"/>
      <c r="D82" s="14"/>
    </row>
    <row r="83" spans="1:4" ht="12.75" customHeight="1">
      <c r="A83" s="72"/>
      <c r="B83" s="20"/>
      <c r="C83" s="20"/>
      <c r="D83" s="14"/>
    </row>
    <row r="84" spans="1:4" ht="12.75" customHeight="1">
      <c r="A84" s="72"/>
      <c r="B84" s="13"/>
      <c r="C84" s="13"/>
      <c r="D84" s="9"/>
    </row>
    <row r="85" spans="1:4" ht="12.75" customHeight="1">
      <c r="A85" s="74"/>
      <c r="B85" s="25"/>
      <c r="C85" s="25"/>
      <c r="D85" s="118"/>
    </row>
    <row r="86" spans="1:4" ht="12.75" customHeight="1">
      <c r="A86" s="74"/>
      <c r="B86" s="25"/>
      <c r="C86" s="25"/>
      <c r="D86" s="118"/>
    </row>
    <row r="87" spans="1:4" ht="12.75" customHeight="1">
      <c r="A87" s="74"/>
      <c r="B87" s="25"/>
      <c r="C87" s="25"/>
      <c r="D87" s="118"/>
    </row>
    <row r="88" spans="1:4" ht="12.75" customHeight="1">
      <c r="A88" s="74"/>
      <c r="B88" s="25"/>
      <c r="C88" s="25"/>
      <c r="D88" s="118"/>
    </row>
    <row r="89" spans="1:4" ht="12.75" customHeight="1">
      <c r="A89" s="74"/>
      <c r="B89" s="25"/>
      <c r="C89" s="25"/>
      <c r="D89" s="118"/>
    </row>
    <row r="90" spans="1:4" ht="12.75" customHeight="1">
      <c r="A90" s="74"/>
      <c r="B90" s="25"/>
      <c r="C90" s="25"/>
      <c r="D90" s="118"/>
    </row>
    <row r="91" spans="1:4" ht="12.75" customHeight="1">
      <c r="A91" s="74"/>
      <c r="B91" s="25"/>
      <c r="C91" s="25"/>
      <c r="D91" s="118"/>
    </row>
    <row r="92" spans="1:4" ht="12.75" customHeight="1">
      <c r="A92" s="74"/>
      <c r="B92" s="13"/>
      <c r="C92" s="13"/>
      <c r="D92" s="118"/>
    </row>
    <row r="93" spans="1:4" ht="12.75" customHeight="1">
      <c r="A93" s="75"/>
      <c r="B93" s="28"/>
      <c r="C93" s="28"/>
      <c r="D93" s="120"/>
    </row>
    <row r="94" spans="1:4" ht="12.75" customHeight="1">
      <c r="A94" s="74"/>
      <c r="B94" s="25"/>
      <c r="C94" s="25"/>
      <c r="D94" s="118"/>
    </row>
    <row r="95" spans="1:4" ht="12.75" customHeight="1">
      <c r="A95" s="74"/>
      <c r="B95" s="25"/>
      <c r="C95" s="25"/>
      <c r="D95" s="118"/>
    </row>
    <row r="96" spans="1:4" ht="12.75" customHeight="1">
      <c r="A96" s="74"/>
      <c r="B96" s="13"/>
      <c r="C96" s="13"/>
      <c r="D96" s="118"/>
    </row>
    <row r="97" spans="1:4" ht="12.75" customHeight="1">
      <c r="A97" s="74"/>
      <c r="B97" s="13"/>
      <c r="C97" s="13"/>
      <c r="D97" s="118"/>
    </row>
    <row r="98" spans="1:4" ht="12.75" customHeight="1">
      <c r="A98" s="72"/>
      <c r="B98" s="15"/>
      <c r="C98" s="15"/>
      <c r="D98" s="114"/>
    </row>
    <row r="99" spans="1:4" ht="12.75" customHeight="1">
      <c r="A99" s="72"/>
      <c r="B99" s="15"/>
      <c r="C99" s="15"/>
      <c r="D99" s="114"/>
    </row>
    <row r="100" spans="1:4" ht="12.75" customHeight="1">
      <c r="A100" s="72"/>
      <c r="B100" s="15"/>
      <c r="C100" s="15"/>
      <c r="D100" s="114"/>
    </row>
    <row r="101" spans="1:4" ht="12.75" customHeight="1">
      <c r="A101" s="74"/>
      <c r="B101" s="25"/>
      <c r="C101" s="25"/>
      <c r="D101" s="118"/>
    </row>
    <row r="102" spans="1:4" ht="12.75" customHeight="1">
      <c r="A102" s="78"/>
      <c r="B102" s="13"/>
      <c r="C102" s="13"/>
      <c r="D102" s="121"/>
    </row>
    <row r="103" spans="1:4" ht="12.75" customHeight="1">
      <c r="A103" s="78"/>
      <c r="B103" s="48"/>
      <c r="C103" s="48"/>
      <c r="D103" s="122"/>
    </row>
    <row r="104" spans="1:4" ht="12.75" customHeight="1">
      <c r="A104" s="72"/>
      <c r="B104" s="15"/>
      <c r="C104" s="15"/>
      <c r="D104" s="114"/>
    </row>
    <row r="105" spans="1:4" ht="12.75" customHeight="1">
      <c r="A105" s="79"/>
      <c r="B105" s="48"/>
      <c r="C105" s="48"/>
      <c r="D105" s="122"/>
    </row>
    <row r="106" spans="1:4" ht="12.75" customHeight="1">
      <c r="A106" s="72"/>
      <c r="B106" s="15"/>
      <c r="C106" s="15"/>
      <c r="D106" s="114"/>
    </row>
    <row r="107" spans="1:4" ht="12.75" customHeight="1">
      <c r="A107" s="72"/>
      <c r="B107" s="15"/>
      <c r="C107" s="15"/>
      <c r="D107" s="114"/>
    </row>
    <row r="108" spans="1:4" ht="12.75" customHeight="1">
      <c r="A108" s="72"/>
      <c r="B108" s="15"/>
      <c r="C108" s="15"/>
      <c r="D108" s="114"/>
    </row>
    <row r="109" spans="1:4" ht="12.75" customHeight="1">
      <c r="A109" s="72"/>
      <c r="B109" s="15"/>
      <c r="C109" s="15"/>
      <c r="D109" s="114"/>
    </row>
    <row r="110" ht="12.75" customHeight="1"/>
    <row r="111" ht="12.75" customHeight="1">
      <c r="B111" s="85"/>
    </row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sheetProtection/>
  <printOptions/>
  <pageMargins left="0.7480314960629921" right="0.31496062992125984" top="0.5905511811023623" bottom="0.7086614173228347" header="0.3937007874015748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52" customWidth="1"/>
    <col min="2" max="2" width="40.7109375" style="53" customWidth="1"/>
    <col min="3" max="4" width="18.7109375" style="86" customWidth="1"/>
    <col min="5" max="5" width="12.140625" style="194" customWidth="1"/>
    <col min="6" max="16384" width="9.140625" style="53" customWidth="1"/>
  </cols>
  <sheetData>
    <row r="1" spans="1:5" s="2" customFormat="1" ht="16.5" customHeight="1">
      <c r="A1" s="1"/>
      <c r="B1" s="3"/>
      <c r="C1" s="43"/>
      <c r="D1" s="43"/>
      <c r="E1" s="110"/>
    </row>
    <row r="2" spans="1:5" s="2" customFormat="1" ht="24" customHeight="1">
      <c r="A2" s="1" t="s">
        <v>71</v>
      </c>
      <c r="B2" s="3"/>
      <c r="C2" s="43"/>
      <c r="D2" s="43"/>
      <c r="E2" s="110"/>
    </row>
    <row r="3" ht="15" customHeight="1"/>
    <row r="4" spans="1:4" ht="20.25" customHeight="1">
      <c r="A4" s="412" t="s">
        <v>154</v>
      </c>
      <c r="B4" s="413"/>
      <c r="C4" s="414"/>
      <c r="D4" s="414"/>
    </row>
    <row r="5" spans="1:2" ht="15" customHeight="1">
      <c r="A5" s="54"/>
      <c r="B5" s="55"/>
    </row>
    <row r="6" ht="15" customHeight="1" thickBot="1">
      <c r="E6" s="68" t="s">
        <v>0</v>
      </c>
    </row>
    <row r="7" spans="1:5" ht="45" customHeight="1" thickBot="1">
      <c r="A7" s="59" t="s">
        <v>42</v>
      </c>
      <c r="B7" s="60" t="s">
        <v>43</v>
      </c>
      <c r="C7" s="125" t="s">
        <v>90</v>
      </c>
      <c r="D7" s="95" t="s">
        <v>69</v>
      </c>
      <c r="E7" s="126" t="s">
        <v>70</v>
      </c>
    </row>
    <row r="8" spans="1:5" ht="25.5">
      <c r="A8" s="61" t="s">
        <v>44</v>
      </c>
      <c r="B8" s="62" t="s">
        <v>45</v>
      </c>
      <c r="C8" s="191">
        <v>15000</v>
      </c>
      <c r="D8" s="191">
        <v>0</v>
      </c>
      <c r="E8" s="195">
        <f>D8/C8*100</f>
        <v>0</v>
      </c>
    </row>
    <row r="9" spans="1:5" ht="25.5">
      <c r="A9" s="63" t="s">
        <v>44</v>
      </c>
      <c r="B9" s="64" t="s">
        <v>46</v>
      </c>
      <c r="C9" s="190">
        <v>18000</v>
      </c>
      <c r="D9" s="190">
        <v>12000</v>
      </c>
      <c r="E9" s="196">
        <f aca="true" t="shared" si="0" ref="E9:E16">D9/C9*100</f>
        <v>66.66666666666666</v>
      </c>
    </row>
    <row r="10" spans="1:5" ht="25.5">
      <c r="A10" s="63" t="s">
        <v>47</v>
      </c>
      <c r="B10" s="64" t="s">
        <v>48</v>
      </c>
      <c r="C10" s="190">
        <v>25000</v>
      </c>
      <c r="D10" s="190">
        <v>0</v>
      </c>
      <c r="E10" s="196">
        <f t="shared" si="0"/>
        <v>0</v>
      </c>
    </row>
    <row r="11" spans="1:5" ht="19.5" customHeight="1">
      <c r="A11" s="63" t="s">
        <v>49</v>
      </c>
      <c r="B11" s="64" t="s">
        <v>50</v>
      </c>
      <c r="C11" s="190">
        <v>40000</v>
      </c>
      <c r="D11" s="190">
        <v>0</v>
      </c>
      <c r="E11" s="196">
        <f t="shared" si="0"/>
        <v>0</v>
      </c>
    </row>
    <row r="12" spans="1:5" ht="19.5" customHeight="1">
      <c r="A12" s="63" t="s">
        <v>51</v>
      </c>
      <c r="B12" s="64" t="s">
        <v>52</v>
      </c>
      <c r="C12" s="190">
        <v>500000</v>
      </c>
      <c r="D12" s="190">
        <v>0</v>
      </c>
      <c r="E12" s="196">
        <f t="shared" si="0"/>
        <v>0</v>
      </c>
    </row>
    <row r="13" spans="1:5" ht="25.5">
      <c r="A13" s="63" t="s">
        <v>51</v>
      </c>
      <c r="B13" s="64" t="s">
        <v>53</v>
      </c>
      <c r="C13" s="190">
        <v>7000</v>
      </c>
      <c r="D13" s="190">
        <v>0</v>
      </c>
      <c r="E13" s="196">
        <f t="shared" si="0"/>
        <v>0</v>
      </c>
    </row>
    <row r="14" spans="1:5" ht="25.5" customHeight="1">
      <c r="A14" s="63" t="s">
        <v>54</v>
      </c>
      <c r="B14" s="332" t="s">
        <v>148</v>
      </c>
      <c r="C14" s="190">
        <v>90000</v>
      </c>
      <c r="D14" s="190">
        <v>0</v>
      </c>
      <c r="E14" s="196">
        <f t="shared" si="0"/>
        <v>0</v>
      </c>
    </row>
    <row r="15" spans="1:5" ht="19.5" customHeight="1" thickBot="1">
      <c r="A15" s="65" t="s">
        <v>55</v>
      </c>
      <c r="B15" s="66" t="s">
        <v>56</v>
      </c>
      <c r="C15" s="192">
        <v>44000</v>
      </c>
      <c r="D15" s="192">
        <v>0</v>
      </c>
      <c r="E15" s="197">
        <f t="shared" si="0"/>
        <v>0</v>
      </c>
    </row>
    <row r="16" spans="1:5" s="87" customFormat="1" ht="24.75" customHeight="1" thickBot="1">
      <c r="A16" s="67" t="s">
        <v>67</v>
      </c>
      <c r="B16" s="82"/>
      <c r="C16" s="193">
        <f>SUM(C8:C15)</f>
        <v>739000</v>
      </c>
      <c r="D16" s="193">
        <f>SUM(D8:D15)</f>
        <v>12000</v>
      </c>
      <c r="E16" s="198">
        <f t="shared" si="0"/>
        <v>1.6238159675236805</v>
      </c>
    </row>
    <row r="19" spans="1:3" ht="18">
      <c r="A19" s="412" t="s">
        <v>150</v>
      </c>
      <c r="B19" s="413"/>
      <c r="C19" s="414"/>
    </row>
    <row r="20" spans="1:2" ht="15.75">
      <c r="A20" s="54"/>
      <c r="B20" s="55"/>
    </row>
    <row r="21" ht="15" thickBot="1">
      <c r="E21" s="68" t="s">
        <v>0</v>
      </c>
    </row>
    <row r="22" spans="1:5" ht="45" customHeight="1" thickBot="1">
      <c r="A22" s="59" t="s">
        <v>42</v>
      </c>
      <c r="B22" s="60" t="s">
        <v>43</v>
      </c>
      <c r="C22" s="415" t="s">
        <v>152</v>
      </c>
      <c r="D22" s="416"/>
      <c r="E22" s="126" t="s">
        <v>69</v>
      </c>
    </row>
    <row r="23" spans="1:5" ht="19.5" customHeight="1">
      <c r="A23" s="63" t="s">
        <v>49</v>
      </c>
      <c r="B23" s="64" t="s">
        <v>50</v>
      </c>
      <c r="C23" s="417" t="s">
        <v>155</v>
      </c>
      <c r="D23" s="418"/>
      <c r="E23" s="407">
        <v>8000</v>
      </c>
    </row>
    <row r="24" spans="1:5" ht="42.75" customHeight="1" thickBot="1">
      <c r="A24" s="63" t="s">
        <v>51</v>
      </c>
      <c r="B24" s="64" t="s">
        <v>52</v>
      </c>
      <c r="C24" s="419" t="s">
        <v>156</v>
      </c>
      <c r="D24" s="420"/>
      <c r="E24" s="407">
        <f>3172+9970+250000</f>
        <v>263142</v>
      </c>
    </row>
    <row r="25" spans="1:5" ht="24.75" customHeight="1" thickBot="1">
      <c r="A25" s="67" t="s">
        <v>151</v>
      </c>
      <c r="B25" s="82"/>
      <c r="C25" s="405"/>
      <c r="D25" s="406"/>
      <c r="E25" s="408">
        <f>SUM(E23:E24)</f>
        <v>271142</v>
      </c>
    </row>
    <row r="26" ht="12.75">
      <c r="E26" s="86"/>
    </row>
    <row r="27" ht="13.5" thickBot="1">
      <c r="E27" s="86"/>
    </row>
    <row r="28" spans="1:5" s="87" customFormat="1" ht="24.75" customHeight="1" thickBot="1">
      <c r="A28" s="410" t="s">
        <v>153</v>
      </c>
      <c r="B28" s="411"/>
      <c r="C28" s="411"/>
      <c r="D28" s="411"/>
      <c r="E28" s="409">
        <f>SUM(D16+E25)</f>
        <v>283142</v>
      </c>
    </row>
  </sheetData>
  <sheetProtection/>
  <mergeCells count="6">
    <mergeCell ref="A28:D28"/>
    <mergeCell ref="A4:D4"/>
    <mergeCell ref="A19:C19"/>
    <mergeCell ref="C22:D22"/>
    <mergeCell ref="C23:D23"/>
    <mergeCell ref="C24:D24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8.7109375" style="49" customWidth="1"/>
    <col min="3" max="3" width="18.7109375" style="206" customWidth="1"/>
    <col min="4" max="4" width="10.7109375" style="109" customWidth="1"/>
    <col min="5" max="5" width="12.7109375" style="0" customWidth="1"/>
    <col min="6" max="6" width="22.140625" style="0" customWidth="1"/>
  </cols>
  <sheetData>
    <row r="1" spans="1:4" s="2" customFormat="1" ht="16.5" customHeight="1">
      <c r="A1" s="1"/>
      <c r="B1" s="43"/>
      <c r="C1" s="205"/>
      <c r="D1" s="110"/>
    </row>
    <row r="2" spans="1:4" s="2" customFormat="1" ht="24" customHeight="1">
      <c r="A2" s="1" t="s">
        <v>71</v>
      </c>
      <c r="B2" s="43"/>
      <c r="C2" s="205"/>
      <c r="D2" s="110"/>
    </row>
    <row r="3" ht="15" customHeight="1"/>
    <row r="4" ht="20.25" customHeight="1">
      <c r="A4" s="4" t="s">
        <v>40</v>
      </c>
    </row>
    <row r="5" ht="15" customHeight="1">
      <c r="A5" s="4"/>
    </row>
    <row r="6" spans="3:5" ht="15" customHeight="1" thickBot="1">
      <c r="C6" s="207"/>
      <c r="D6" s="58" t="s">
        <v>0</v>
      </c>
      <c r="E6" s="6"/>
    </row>
    <row r="7" spans="1:5" s="8" customFormat="1" ht="45.75" customHeight="1" thickBot="1">
      <c r="A7" s="45" t="s">
        <v>62</v>
      </c>
      <c r="B7" s="125" t="s">
        <v>90</v>
      </c>
      <c r="C7" s="95" t="s">
        <v>69</v>
      </c>
      <c r="D7" s="126" t="s">
        <v>70</v>
      </c>
      <c r="E7" s="7"/>
    </row>
    <row r="8" spans="1:5" s="10" customFormat="1" ht="19.5" customHeight="1">
      <c r="A8" s="88" t="s">
        <v>1</v>
      </c>
      <c r="B8" s="199">
        <v>60000</v>
      </c>
      <c r="C8" s="128">
        <v>40000</v>
      </c>
      <c r="D8" s="200">
        <f aca="true" t="shared" si="0" ref="D8:D13">C8/B8*100</f>
        <v>66.66666666666666</v>
      </c>
      <c r="E8" s="13"/>
    </row>
    <row r="9" spans="1:5" s="10" customFormat="1" ht="19.5" customHeight="1">
      <c r="A9" s="11" t="s">
        <v>2</v>
      </c>
      <c r="B9" s="134">
        <v>17000</v>
      </c>
      <c r="C9" s="131">
        <v>17000</v>
      </c>
      <c r="D9" s="201">
        <f t="shared" si="0"/>
        <v>100</v>
      </c>
      <c r="E9" s="13"/>
    </row>
    <row r="10" spans="1:5" s="10" customFormat="1" ht="19.5" customHeight="1">
      <c r="A10" s="11" t="s">
        <v>3</v>
      </c>
      <c r="B10" s="131">
        <v>2266</v>
      </c>
      <c r="C10" s="131">
        <v>1957</v>
      </c>
      <c r="D10" s="201">
        <f t="shared" si="0"/>
        <v>86.36363636363636</v>
      </c>
      <c r="E10" s="13"/>
    </row>
    <row r="11" spans="1:5" s="10" customFormat="1" ht="19.5" customHeight="1">
      <c r="A11" s="11" t="s">
        <v>4</v>
      </c>
      <c r="B11" s="131">
        <v>463</v>
      </c>
      <c r="C11" s="131">
        <v>463</v>
      </c>
      <c r="D11" s="201">
        <f t="shared" si="0"/>
        <v>100</v>
      </c>
      <c r="E11" s="13"/>
    </row>
    <row r="12" spans="1:5" s="10" customFormat="1" ht="19.5" customHeight="1" thickBot="1">
      <c r="A12" s="51" t="s">
        <v>6</v>
      </c>
      <c r="B12" s="136">
        <v>1548</v>
      </c>
      <c r="C12" s="136">
        <v>1901</v>
      </c>
      <c r="D12" s="202">
        <f t="shared" si="0"/>
        <v>122.80361757105945</v>
      </c>
      <c r="E12" s="12"/>
    </row>
    <row r="13" spans="1:5" s="16" customFormat="1" ht="24.75" customHeight="1" thickBot="1">
      <c r="A13" s="47" t="s">
        <v>41</v>
      </c>
      <c r="B13" s="138">
        <f>SUM(B8:B12)</f>
        <v>81277</v>
      </c>
      <c r="C13" s="138">
        <f>SUM(C8:C12)</f>
        <v>61321</v>
      </c>
      <c r="D13" s="203">
        <f t="shared" si="0"/>
        <v>75.44692840532991</v>
      </c>
      <c r="E13" s="15"/>
    </row>
    <row r="14" spans="1:5" ht="12.75">
      <c r="A14" s="17"/>
      <c r="B14" s="50"/>
      <c r="C14" s="207"/>
      <c r="D14" s="118"/>
      <c r="E14" s="5"/>
    </row>
    <row r="15" spans="1:5" ht="15.75" customHeight="1">
      <c r="A15" s="18"/>
      <c r="B15" s="50"/>
      <c r="C15" s="207"/>
      <c r="D15" s="118"/>
      <c r="E15" s="6"/>
    </row>
    <row r="16" spans="1:5" ht="15.75">
      <c r="A16" s="19"/>
      <c r="B16" s="20"/>
      <c r="C16" s="83"/>
      <c r="D16" s="115"/>
      <c r="E16" s="7"/>
    </row>
    <row r="17" spans="1:5" ht="15.75">
      <c r="A17" s="21"/>
      <c r="B17" s="24"/>
      <c r="C17" s="84"/>
      <c r="D17" s="116"/>
      <c r="E17" s="22"/>
    </row>
    <row r="18" spans="1:5" ht="12.75">
      <c r="A18" s="5"/>
      <c r="B18" s="13"/>
      <c r="C18" s="13"/>
      <c r="D18" s="9"/>
      <c r="E18" s="13"/>
    </row>
    <row r="19" spans="1:5" ht="12.75">
      <c r="A19" s="5"/>
      <c r="B19" s="13"/>
      <c r="C19" s="13"/>
      <c r="D19" s="9"/>
      <c r="E19" s="13"/>
    </row>
    <row r="20" spans="1:5" ht="12.75">
      <c r="A20" s="5"/>
      <c r="B20" s="13"/>
      <c r="C20" s="13"/>
      <c r="D20" s="9"/>
      <c r="E20" s="13"/>
    </row>
    <row r="21" spans="1:5" ht="15">
      <c r="A21" s="23"/>
      <c r="B21" s="24"/>
      <c r="C21" s="24"/>
      <c r="D21" s="117"/>
      <c r="E21" s="24"/>
    </row>
    <row r="22" spans="1:5" ht="15">
      <c r="A22" s="23"/>
      <c r="B22" s="24"/>
      <c r="C22" s="24"/>
      <c r="D22" s="117"/>
      <c r="E22" s="24"/>
    </row>
    <row r="23" spans="1:5" ht="12.75">
      <c r="A23" s="5"/>
      <c r="B23" s="13"/>
      <c r="C23" s="13"/>
      <c r="D23" s="9"/>
      <c r="E23" s="13"/>
    </row>
    <row r="24" spans="1:5" ht="12.75">
      <c r="A24" s="5"/>
      <c r="B24" s="50"/>
      <c r="C24" s="207"/>
      <c r="D24" s="118"/>
      <c r="E24" s="25"/>
    </row>
    <row r="25" spans="1:5" ht="12.75">
      <c r="A25" s="26"/>
      <c r="B25" s="13"/>
      <c r="C25" s="13"/>
      <c r="D25" s="9"/>
      <c r="E25" s="13"/>
    </row>
    <row r="26" spans="1:5" ht="15.75">
      <c r="A26" s="21"/>
      <c r="B26" s="20"/>
      <c r="C26" s="20"/>
      <c r="D26" s="14"/>
      <c r="E26" s="20"/>
    </row>
    <row r="27" spans="1:5" ht="15.75">
      <c r="A27" s="21"/>
      <c r="B27" s="20"/>
      <c r="C27" s="20"/>
      <c r="D27" s="14"/>
      <c r="E27" s="20"/>
    </row>
    <row r="28" spans="1:5" ht="15.75">
      <c r="A28" s="21"/>
      <c r="B28" s="20"/>
      <c r="C28" s="20"/>
      <c r="D28" s="14"/>
      <c r="E28" s="20"/>
    </row>
    <row r="29" spans="1:5" ht="15.75">
      <c r="A29" s="21"/>
      <c r="B29" s="20"/>
      <c r="C29" s="20"/>
      <c r="D29" s="14"/>
      <c r="E29" s="20"/>
    </row>
    <row r="30" spans="1:5" ht="15.75">
      <c r="A30" s="21"/>
      <c r="B30" s="20"/>
      <c r="C30" s="20"/>
      <c r="D30" s="14"/>
      <c r="E30" s="20"/>
    </row>
    <row r="31" spans="1:5" ht="15.75">
      <c r="A31" s="21"/>
      <c r="B31" s="20"/>
      <c r="C31" s="20"/>
      <c r="D31" s="14"/>
      <c r="E31" s="20"/>
    </row>
    <row r="32" spans="1:5" ht="15.75">
      <c r="A32" s="21"/>
      <c r="B32" s="20"/>
      <c r="C32" s="20"/>
      <c r="D32" s="14"/>
      <c r="E32" s="20"/>
    </row>
    <row r="33" spans="1:5" ht="15.75">
      <c r="A33" s="21"/>
      <c r="B33" s="13"/>
      <c r="C33" s="13"/>
      <c r="D33" s="9"/>
      <c r="E33" s="13"/>
    </row>
    <row r="34" spans="1:5" ht="15.75">
      <c r="A34" s="5"/>
      <c r="B34" s="50"/>
      <c r="C34" s="207"/>
      <c r="D34" s="118"/>
      <c r="E34" s="21"/>
    </row>
    <row r="35" spans="1:5" ht="18">
      <c r="A35" s="27"/>
      <c r="B35" s="50"/>
      <c r="C35" s="207"/>
      <c r="D35" s="118"/>
      <c r="E35" s="5"/>
    </row>
    <row r="36" spans="1:5" ht="12.75">
      <c r="A36" s="5"/>
      <c r="B36" s="50"/>
      <c r="C36" s="207"/>
      <c r="D36" s="118"/>
      <c r="E36" s="5"/>
    </row>
    <row r="37" spans="1:5" ht="18">
      <c r="A37" s="27"/>
      <c r="B37" s="50"/>
      <c r="C37" s="207"/>
      <c r="D37" s="118"/>
      <c r="E37" s="5"/>
    </row>
    <row r="38" spans="1:5" ht="12.75">
      <c r="A38" s="5"/>
      <c r="B38" s="50"/>
      <c r="C38" s="207"/>
      <c r="D38" s="118"/>
      <c r="E38" s="6"/>
    </row>
    <row r="39" spans="1:5" ht="15.75">
      <c r="A39" s="21"/>
      <c r="B39" s="20"/>
      <c r="C39" s="83"/>
      <c r="D39" s="115"/>
      <c r="E39" s="7"/>
    </row>
    <row r="40" spans="1:5" ht="15.75">
      <c r="A40" s="21"/>
      <c r="B40" s="24"/>
      <c r="C40" s="84"/>
      <c r="D40" s="116"/>
      <c r="E40" s="22"/>
    </row>
    <row r="41" spans="1:5" ht="12.75">
      <c r="A41" s="5"/>
      <c r="B41" s="13"/>
      <c r="C41" s="13"/>
      <c r="D41" s="9"/>
      <c r="E41" s="13"/>
    </row>
    <row r="42" spans="1:5" ht="12.75">
      <c r="A42" s="5"/>
      <c r="B42" s="13"/>
      <c r="C42" s="13"/>
      <c r="D42" s="9"/>
      <c r="E42" s="13"/>
    </row>
    <row r="43" spans="1:5" ht="12.75">
      <c r="A43" s="5"/>
      <c r="B43" s="13"/>
      <c r="C43" s="13"/>
      <c r="D43" s="9"/>
      <c r="E43" s="13"/>
    </row>
    <row r="44" spans="1:5" ht="15">
      <c r="A44" s="23"/>
      <c r="B44" s="24"/>
      <c r="C44" s="24"/>
      <c r="D44" s="117"/>
      <c r="E44" s="24"/>
    </row>
    <row r="45" spans="1:5" ht="15">
      <c r="A45" s="23"/>
      <c r="B45" s="24"/>
      <c r="C45" s="24"/>
      <c r="D45" s="117"/>
      <c r="E45" s="24"/>
    </row>
    <row r="46" spans="1:5" ht="12.75">
      <c r="A46" s="5"/>
      <c r="B46" s="13"/>
      <c r="C46" s="13"/>
      <c r="D46" s="9"/>
      <c r="E46" s="13"/>
    </row>
    <row r="47" spans="1:5" ht="12.75">
      <c r="A47" s="5"/>
      <c r="B47" s="50"/>
      <c r="C47" s="207"/>
      <c r="D47" s="118"/>
      <c r="E47" s="25"/>
    </row>
    <row r="48" spans="1:5" ht="12.75">
      <c r="A48" s="26"/>
      <c r="B48" s="13"/>
      <c r="C48" s="13"/>
      <c r="D48" s="9"/>
      <c r="E48" s="13"/>
    </row>
    <row r="49" spans="1:5" ht="15.75">
      <c r="A49" s="21"/>
      <c r="B49" s="20"/>
      <c r="C49" s="20"/>
      <c r="D49" s="14"/>
      <c r="E49" s="20"/>
    </row>
    <row r="50" spans="1:5" ht="15.75">
      <c r="A50" s="21"/>
      <c r="B50" s="20"/>
      <c r="C50" s="20"/>
      <c r="D50" s="14"/>
      <c r="E50" s="20"/>
    </row>
    <row r="51" spans="1:5" ht="15.75">
      <c r="A51" s="21"/>
      <c r="B51" s="13"/>
      <c r="C51" s="13"/>
      <c r="D51" s="9"/>
      <c r="E51" s="13"/>
    </row>
    <row r="52" spans="1:5" ht="12.75">
      <c r="A52" s="5"/>
      <c r="B52" s="50"/>
      <c r="C52" s="207"/>
      <c r="D52" s="118"/>
      <c r="E52" s="25"/>
    </row>
    <row r="53" spans="1:5" ht="12.75">
      <c r="A53" s="5"/>
      <c r="B53" s="50"/>
      <c r="C53" s="207"/>
      <c r="D53" s="118"/>
      <c r="E53" s="25"/>
    </row>
    <row r="54" spans="1:5" ht="12.75">
      <c r="A54" s="5"/>
      <c r="B54" s="50"/>
      <c r="C54" s="207"/>
      <c r="D54" s="118"/>
      <c r="E54" s="25"/>
    </row>
    <row r="55" spans="1:5" ht="12.75">
      <c r="A55" s="5"/>
      <c r="B55" s="50"/>
      <c r="C55" s="207"/>
      <c r="D55" s="118"/>
      <c r="E55" s="25"/>
    </row>
    <row r="56" spans="1:5" ht="12.75">
      <c r="A56" s="5"/>
      <c r="B56" s="50"/>
      <c r="C56" s="207"/>
      <c r="D56" s="118"/>
      <c r="E56" s="25"/>
    </row>
    <row r="57" spans="1:5" ht="12.75">
      <c r="A57" s="5"/>
      <c r="B57" s="50"/>
      <c r="C57" s="207"/>
      <c r="D57" s="118"/>
      <c r="E57" s="25"/>
    </row>
    <row r="58" spans="1:5" ht="12.75">
      <c r="A58" s="5"/>
      <c r="B58" s="50"/>
      <c r="C58" s="207"/>
      <c r="D58" s="118"/>
      <c r="E58" s="25"/>
    </row>
    <row r="59" spans="1:5" ht="12.75">
      <c r="A59" s="5"/>
      <c r="B59" s="13"/>
      <c r="C59" s="13"/>
      <c r="D59" s="9"/>
      <c r="E59" s="25"/>
    </row>
    <row r="60" spans="1:5" ht="15">
      <c r="A60" s="23"/>
      <c r="B60" s="24"/>
      <c r="C60" s="208"/>
      <c r="D60" s="120"/>
      <c r="E60" s="28"/>
    </row>
    <row r="61" spans="1:5" ht="12.75">
      <c r="A61" s="5"/>
      <c r="B61" s="50"/>
      <c r="C61" s="207"/>
      <c r="D61" s="118"/>
      <c r="E61" s="25"/>
    </row>
    <row r="62" spans="1:5" ht="12.75">
      <c r="A62" s="5"/>
      <c r="B62" s="50"/>
      <c r="C62" s="207"/>
      <c r="D62" s="118"/>
      <c r="E62" s="25"/>
    </row>
    <row r="63" spans="1:5" ht="12.75">
      <c r="A63" s="5"/>
      <c r="B63" s="13"/>
      <c r="C63" s="13"/>
      <c r="D63" s="9"/>
      <c r="E63" s="25"/>
    </row>
    <row r="64" spans="1:5" ht="12.75">
      <c r="A64" s="5"/>
      <c r="B64" s="13"/>
      <c r="C64" s="13"/>
      <c r="D64" s="9"/>
      <c r="E64" s="25"/>
    </row>
    <row r="65" spans="1:5" ht="15.75">
      <c r="A65" s="21"/>
      <c r="B65" s="20"/>
      <c r="C65" s="209"/>
      <c r="D65" s="114"/>
      <c r="E65" s="15"/>
    </row>
    <row r="66" spans="1:5" ht="15.75">
      <c r="A66" s="21"/>
      <c r="B66" s="20"/>
      <c r="C66" s="209"/>
      <c r="D66" s="114"/>
      <c r="E66" s="15"/>
    </row>
    <row r="67" spans="1:5" ht="15.75">
      <c r="A67" s="21"/>
      <c r="B67" s="20"/>
      <c r="C67" s="209"/>
      <c r="D67" s="114"/>
      <c r="E67" s="15"/>
    </row>
    <row r="68" spans="1:5" ht="12.75">
      <c r="A68" s="5"/>
      <c r="B68" s="50"/>
      <c r="C68" s="207"/>
      <c r="D68" s="118"/>
      <c r="E68" s="25"/>
    </row>
    <row r="69" spans="1:5" ht="12.75">
      <c r="A69" s="26"/>
      <c r="B69" s="13"/>
      <c r="C69" s="13"/>
      <c r="D69" s="9"/>
      <c r="E69" s="29"/>
    </row>
    <row r="70" spans="1:5" ht="12.75">
      <c r="A70" s="26"/>
      <c r="B70" s="13"/>
      <c r="C70" s="210"/>
      <c r="D70" s="204"/>
      <c r="E70" s="12"/>
    </row>
    <row r="71" spans="1:5" ht="15.75">
      <c r="A71" s="21"/>
      <c r="B71" s="20"/>
      <c r="C71" s="209"/>
      <c r="D71" s="114"/>
      <c r="E71" s="15"/>
    </row>
    <row r="72" spans="1:5" ht="12.75">
      <c r="A72" s="30"/>
      <c r="B72" s="13"/>
      <c r="C72" s="210"/>
      <c r="D72" s="204"/>
      <c r="E72" s="12"/>
    </row>
    <row r="73" spans="1:5" ht="15.75">
      <c r="A73" s="21"/>
      <c r="B73" s="20"/>
      <c r="C73" s="209"/>
      <c r="D73" s="114"/>
      <c r="E73" s="15"/>
    </row>
    <row r="74" spans="1:5" ht="15.75">
      <c r="A74" s="21"/>
      <c r="B74" s="20"/>
      <c r="C74" s="209"/>
      <c r="D74" s="114"/>
      <c r="E74" s="15"/>
    </row>
    <row r="75" spans="1:5" ht="15.75">
      <c r="A75" s="21"/>
      <c r="B75" s="20"/>
      <c r="C75" s="209"/>
      <c r="D75" s="114"/>
      <c r="E75" s="15"/>
    </row>
    <row r="76" spans="1:5" ht="15.75">
      <c r="A76" s="21"/>
      <c r="B76" s="20"/>
      <c r="C76" s="209"/>
      <c r="D76" s="114"/>
      <c r="E76" s="15"/>
    </row>
  </sheetData>
  <sheetProtection/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8.7109375" style="49" customWidth="1"/>
    <col min="3" max="3" width="18.7109375" style="44" customWidth="1"/>
    <col min="4" max="4" width="10.7109375" style="109" customWidth="1"/>
    <col min="5" max="5" width="12.7109375" style="0" customWidth="1"/>
    <col min="6" max="6" width="22.140625" style="0" customWidth="1"/>
  </cols>
  <sheetData>
    <row r="1" spans="1:4" s="2" customFormat="1" ht="16.5" customHeight="1">
      <c r="A1" s="1"/>
      <c r="B1" s="43"/>
      <c r="C1" s="43"/>
      <c r="D1" s="110"/>
    </row>
    <row r="2" spans="1:4" s="2" customFormat="1" ht="24" customHeight="1">
      <c r="A2" s="1" t="s">
        <v>71</v>
      </c>
      <c r="B2" s="43"/>
      <c r="C2" s="43"/>
      <c r="D2" s="110"/>
    </row>
    <row r="3" ht="15" customHeight="1"/>
    <row r="4" ht="20.25" customHeight="1">
      <c r="A4" s="69" t="s">
        <v>63</v>
      </c>
    </row>
    <row r="5" ht="15" customHeight="1"/>
    <row r="6" ht="20.25" customHeight="1">
      <c r="A6" s="4" t="s">
        <v>64</v>
      </c>
    </row>
    <row r="7" ht="15" customHeight="1">
      <c r="A7" s="4"/>
    </row>
    <row r="8" spans="3:5" ht="15" customHeight="1" thickBot="1">
      <c r="C8" s="25"/>
      <c r="D8" s="58" t="s">
        <v>0</v>
      </c>
      <c r="E8" s="6"/>
    </row>
    <row r="9" spans="1:5" s="8" customFormat="1" ht="45.75" customHeight="1" thickBot="1">
      <c r="A9" s="45" t="s">
        <v>57</v>
      </c>
      <c r="B9" s="125" t="s">
        <v>90</v>
      </c>
      <c r="C9" s="95" t="s">
        <v>69</v>
      </c>
      <c r="D9" s="126" t="s">
        <v>70</v>
      </c>
      <c r="E9" s="7"/>
    </row>
    <row r="10" spans="1:5" s="10" customFormat="1" ht="19.5" customHeight="1">
      <c r="A10" s="89" t="s">
        <v>58</v>
      </c>
      <c r="B10" s="199">
        <v>71292</v>
      </c>
      <c r="C10" s="128">
        <v>72590</v>
      </c>
      <c r="D10" s="200">
        <f>C10/B10*100</f>
        <v>101.82068114234417</v>
      </c>
      <c r="E10" s="13"/>
    </row>
    <row r="11" spans="1:5" s="10" customFormat="1" ht="19.5" customHeight="1">
      <c r="A11" s="56" t="s">
        <v>59</v>
      </c>
      <c r="B11" s="134">
        <v>17524</v>
      </c>
      <c r="C11" s="131">
        <v>17361</v>
      </c>
      <c r="D11" s="201">
        <f>C11/B11*100</f>
        <v>99.06984706687972</v>
      </c>
      <c r="E11" s="13"/>
    </row>
    <row r="12" spans="1:5" s="10" customFormat="1" ht="19.5" customHeight="1" thickBot="1">
      <c r="A12" s="57" t="s">
        <v>60</v>
      </c>
      <c r="B12" s="136">
        <v>97163</v>
      </c>
      <c r="C12" s="136">
        <v>102216</v>
      </c>
      <c r="D12" s="202">
        <f>C12/B12*100</f>
        <v>105.20053929993927</v>
      </c>
      <c r="E12" s="12"/>
    </row>
    <row r="13" spans="1:5" s="16" customFormat="1" ht="24.75" customHeight="1" thickBot="1">
      <c r="A13" s="47" t="s">
        <v>61</v>
      </c>
      <c r="B13" s="138">
        <f>SUM(B10:B12)</f>
        <v>185979</v>
      </c>
      <c r="C13" s="138">
        <f>SUM(C10:C12)</f>
        <v>192167</v>
      </c>
      <c r="D13" s="203">
        <f>C13/B13*100</f>
        <v>103.32725737852122</v>
      </c>
      <c r="E13" s="15"/>
    </row>
    <row r="14" spans="1:5" ht="15" customHeight="1">
      <c r="A14" s="17"/>
      <c r="B14" s="50"/>
      <c r="C14" s="25"/>
      <c r="D14" s="118"/>
      <c r="E14" s="5"/>
    </row>
    <row r="15" spans="1:5" ht="15" customHeight="1">
      <c r="A15" s="18"/>
      <c r="B15" s="50"/>
      <c r="C15" s="25"/>
      <c r="D15" s="118"/>
      <c r="E15" s="6"/>
    </row>
    <row r="16" spans="1:5" ht="20.25" customHeight="1">
      <c r="A16" s="4" t="s">
        <v>65</v>
      </c>
      <c r="B16" s="20"/>
      <c r="C16" s="83"/>
      <c r="D16" s="115"/>
      <c r="E16" s="7"/>
    </row>
    <row r="17" spans="1:5" ht="15" customHeight="1">
      <c r="A17" s="4"/>
      <c r="B17" s="24"/>
      <c r="C17" s="84"/>
      <c r="D17" s="116"/>
      <c r="E17" s="22"/>
    </row>
    <row r="18" spans="2:5" ht="15" thickBot="1">
      <c r="B18" s="13"/>
      <c r="C18" s="13"/>
      <c r="D18" s="58" t="s">
        <v>0</v>
      </c>
      <c r="E18" s="13"/>
    </row>
    <row r="19" spans="1:5" ht="45.75" customHeight="1" thickBot="1">
      <c r="A19" s="147" t="s">
        <v>57</v>
      </c>
      <c r="B19" s="220" t="s">
        <v>90</v>
      </c>
      <c r="C19" s="148" t="s">
        <v>69</v>
      </c>
      <c r="D19" s="149" t="s">
        <v>70</v>
      </c>
      <c r="E19" s="13"/>
    </row>
    <row r="20" spans="1:5" ht="19.5" customHeight="1">
      <c r="A20" s="214" t="s">
        <v>17</v>
      </c>
      <c r="B20" s="215">
        <v>222300</v>
      </c>
      <c r="C20" s="215">
        <v>239487</v>
      </c>
      <c r="D20" s="216">
        <f>C20/B20*100</f>
        <v>107.73144399460189</v>
      </c>
      <c r="E20" s="13"/>
    </row>
    <row r="21" spans="1:5" ht="19.5" customHeight="1" thickBot="1">
      <c r="A21" s="217" t="s">
        <v>187</v>
      </c>
      <c r="B21" s="218">
        <v>74457</v>
      </c>
      <c r="C21" s="218">
        <v>87255</v>
      </c>
      <c r="D21" s="219">
        <f>C21/B21*100</f>
        <v>117.18844433699988</v>
      </c>
      <c r="E21" s="13"/>
    </row>
    <row r="22" spans="1:5" s="16" customFormat="1" ht="24.75" customHeight="1" thickBot="1">
      <c r="A22" s="211" t="s">
        <v>66</v>
      </c>
      <c r="B22" s="212">
        <f>SUM(B20:B21)</f>
        <v>296757</v>
      </c>
      <c r="C22" s="212">
        <f>SUM(C20:C21)</f>
        <v>326742</v>
      </c>
      <c r="D22" s="213">
        <f>C22/B22*100</f>
        <v>110.10422669052457</v>
      </c>
      <c r="E22" s="20"/>
    </row>
    <row r="23" spans="1:5" ht="12.75">
      <c r="A23" s="5"/>
      <c r="B23" s="50"/>
      <c r="C23" s="25"/>
      <c r="D23" s="118"/>
      <c r="E23" s="25"/>
    </row>
    <row r="24" spans="1:5" ht="12.75">
      <c r="A24" s="26"/>
      <c r="C24" s="49"/>
      <c r="D24" s="49"/>
      <c r="E24" s="13"/>
    </row>
    <row r="25" spans="1:5" ht="15.75">
      <c r="A25" s="21"/>
      <c r="B25" s="20"/>
      <c r="C25" s="13"/>
      <c r="D25" s="14"/>
      <c r="E25" s="20"/>
    </row>
    <row r="26" spans="1:5" ht="15.75">
      <c r="A26" s="21"/>
      <c r="B26" s="20"/>
      <c r="C26" s="20"/>
      <c r="D26" s="14"/>
      <c r="E26" s="20"/>
    </row>
    <row r="27" spans="1:5" ht="15.75">
      <c r="A27" s="21"/>
      <c r="B27" s="20"/>
      <c r="C27" s="20"/>
      <c r="D27" s="14"/>
      <c r="E27" s="20"/>
    </row>
    <row r="28" spans="1:5" ht="15.75">
      <c r="A28" s="21"/>
      <c r="B28" s="20"/>
      <c r="C28" s="20"/>
      <c r="D28" s="14"/>
      <c r="E28" s="20"/>
    </row>
    <row r="29" spans="1:5" ht="15.75">
      <c r="A29" s="21"/>
      <c r="B29" s="20"/>
      <c r="C29" s="20"/>
      <c r="D29" s="14"/>
      <c r="E29" s="20"/>
    </row>
    <row r="30" spans="1:5" ht="15.75">
      <c r="A30" s="21"/>
      <c r="B30" s="20"/>
      <c r="C30" s="20"/>
      <c r="D30" s="14"/>
      <c r="E30" s="20"/>
    </row>
    <row r="31" spans="1:5" ht="15.75">
      <c r="A31" s="21"/>
      <c r="B31" s="20"/>
      <c r="C31" s="20"/>
      <c r="D31" s="14"/>
      <c r="E31" s="20"/>
    </row>
    <row r="32" spans="1:5" ht="15.75">
      <c r="A32" s="21"/>
      <c r="B32" s="13"/>
      <c r="C32" s="13"/>
      <c r="D32" s="9"/>
      <c r="E32" s="13"/>
    </row>
    <row r="33" spans="1:5" ht="15.75">
      <c r="A33" s="5"/>
      <c r="B33" s="50"/>
      <c r="C33" s="25"/>
      <c r="D33" s="118"/>
      <c r="E33" s="21"/>
    </row>
    <row r="34" spans="1:5" ht="18">
      <c r="A34" s="27"/>
      <c r="B34" s="50"/>
      <c r="C34" s="25"/>
      <c r="D34" s="118"/>
      <c r="E34" s="5"/>
    </row>
    <row r="35" spans="1:5" ht="12.75">
      <c r="A35" s="5"/>
      <c r="B35" s="50"/>
      <c r="C35" s="25"/>
      <c r="D35" s="118"/>
      <c r="E35" s="5"/>
    </row>
    <row r="36" spans="1:5" ht="18">
      <c r="A36" s="27"/>
      <c r="B36" s="50"/>
      <c r="C36" s="25"/>
      <c r="D36" s="118"/>
      <c r="E36" s="5"/>
    </row>
    <row r="37" spans="1:5" ht="12.75">
      <c r="A37" s="5"/>
      <c r="B37" s="50"/>
      <c r="C37" s="25"/>
      <c r="D37" s="118"/>
      <c r="E37" s="6"/>
    </row>
    <row r="38" spans="1:5" ht="15.75">
      <c r="A38" s="21"/>
      <c r="B38" s="20"/>
      <c r="C38" s="83"/>
      <c r="D38" s="115"/>
      <c r="E38" s="7"/>
    </row>
    <row r="39" spans="1:5" ht="15.75">
      <c r="A39" s="21"/>
      <c r="B39" s="24"/>
      <c r="C39" s="84"/>
      <c r="D39" s="116"/>
      <c r="E39" s="22"/>
    </row>
    <row r="40" spans="1:5" ht="12.75">
      <c r="A40" s="5"/>
      <c r="B40" s="13"/>
      <c r="C40" s="13"/>
      <c r="D40" s="9"/>
      <c r="E40" s="13"/>
    </row>
    <row r="41" spans="1:5" ht="12.75">
      <c r="A41" s="5"/>
      <c r="B41" s="13"/>
      <c r="C41" s="13"/>
      <c r="D41" s="9"/>
      <c r="E41" s="13"/>
    </row>
    <row r="42" spans="1:5" ht="12.75">
      <c r="A42" s="5"/>
      <c r="B42" s="13"/>
      <c r="C42" s="13"/>
      <c r="D42" s="9"/>
      <c r="E42" s="13"/>
    </row>
    <row r="43" spans="1:5" ht="15">
      <c r="A43" s="23"/>
      <c r="B43" s="24"/>
      <c r="C43" s="24"/>
      <c r="D43" s="117"/>
      <c r="E43" s="24"/>
    </row>
    <row r="44" spans="1:5" ht="15">
      <c r="A44" s="23"/>
      <c r="B44" s="24"/>
      <c r="C44" s="24"/>
      <c r="D44" s="117"/>
      <c r="E44" s="24"/>
    </row>
    <row r="45" spans="1:5" ht="12.75">
      <c r="A45" s="5"/>
      <c r="B45" s="13"/>
      <c r="C45" s="13"/>
      <c r="D45" s="9"/>
      <c r="E45" s="13"/>
    </row>
    <row r="46" spans="1:5" ht="12.75">
      <c r="A46" s="5"/>
      <c r="B46" s="50"/>
      <c r="C46" s="25"/>
      <c r="D46" s="118"/>
      <c r="E46" s="25"/>
    </row>
    <row r="47" spans="1:5" ht="12.75">
      <c r="A47" s="26"/>
      <c r="B47" s="13"/>
      <c r="C47" s="13"/>
      <c r="D47" s="9"/>
      <c r="E47" s="13"/>
    </row>
    <row r="48" spans="1:5" ht="15.75">
      <c r="A48" s="21"/>
      <c r="B48" s="20"/>
      <c r="C48" s="20"/>
      <c r="D48" s="14"/>
      <c r="E48" s="20"/>
    </row>
    <row r="49" spans="1:5" ht="15.75">
      <c r="A49" s="21"/>
      <c r="B49" s="20"/>
      <c r="C49" s="20"/>
      <c r="D49" s="14"/>
      <c r="E49" s="20"/>
    </row>
    <row r="50" spans="1:5" ht="15.75">
      <c r="A50" s="21"/>
      <c r="B50" s="13"/>
      <c r="C50" s="13"/>
      <c r="D50" s="9"/>
      <c r="E50" s="13"/>
    </row>
    <row r="51" spans="1:5" ht="12.75">
      <c r="A51" s="5"/>
      <c r="B51" s="50"/>
      <c r="C51" s="25"/>
      <c r="D51" s="118"/>
      <c r="E51" s="25"/>
    </row>
    <row r="52" spans="1:5" ht="12.75">
      <c r="A52" s="5"/>
      <c r="B52" s="50"/>
      <c r="C52" s="25"/>
      <c r="D52" s="118"/>
      <c r="E52" s="25"/>
    </row>
    <row r="53" spans="1:5" ht="12.75">
      <c r="A53" s="5"/>
      <c r="B53" s="50"/>
      <c r="C53" s="25"/>
      <c r="D53" s="118"/>
      <c r="E53" s="25"/>
    </row>
    <row r="54" spans="1:5" ht="12.75">
      <c r="A54" s="5"/>
      <c r="B54" s="50"/>
      <c r="C54" s="25"/>
      <c r="D54" s="118"/>
      <c r="E54" s="25"/>
    </row>
    <row r="55" spans="1:5" ht="12.75">
      <c r="A55" s="5"/>
      <c r="B55" s="50"/>
      <c r="C55" s="25"/>
      <c r="D55" s="118"/>
      <c r="E55" s="25"/>
    </row>
    <row r="56" spans="1:5" ht="12.75">
      <c r="A56" s="5"/>
      <c r="B56" s="50"/>
      <c r="C56" s="25"/>
      <c r="D56" s="118"/>
      <c r="E56" s="25"/>
    </row>
    <row r="57" spans="1:5" ht="12.75">
      <c r="A57" s="5"/>
      <c r="B57" s="50"/>
      <c r="C57" s="25"/>
      <c r="D57" s="118"/>
      <c r="E57" s="25"/>
    </row>
    <row r="58" spans="1:5" ht="12.75">
      <c r="A58" s="5"/>
      <c r="B58" s="13"/>
      <c r="C58" s="13"/>
      <c r="D58" s="9"/>
      <c r="E58" s="25"/>
    </row>
    <row r="59" spans="1:5" ht="15">
      <c r="A59" s="23"/>
      <c r="B59" s="24"/>
      <c r="C59" s="28"/>
      <c r="D59" s="120"/>
      <c r="E59" s="28"/>
    </row>
    <row r="60" spans="1:5" ht="12.75">
      <c r="A60" s="5"/>
      <c r="B60" s="50"/>
      <c r="C60" s="25"/>
      <c r="D60" s="118"/>
      <c r="E60" s="25"/>
    </row>
    <row r="61" spans="1:5" ht="12.75">
      <c r="A61" s="5"/>
      <c r="B61" s="50"/>
      <c r="C61" s="25"/>
      <c r="D61" s="118"/>
      <c r="E61" s="25"/>
    </row>
    <row r="62" spans="1:5" ht="12.75">
      <c r="A62" s="5"/>
      <c r="B62" s="13"/>
      <c r="C62" s="13"/>
      <c r="D62" s="9"/>
      <c r="E62" s="25"/>
    </row>
    <row r="63" spans="1:5" ht="12.75">
      <c r="A63" s="5"/>
      <c r="B63" s="13"/>
      <c r="C63" s="13"/>
      <c r="D63" s="9"/>
      <c r="E63" s="25"/>
    </row>
    <row r="64" spans="1:5" ht="15.75">
      <c r="A64" s="21"/>
      <c r="B64" s="20"/>
      <c r="C64" s="15"/>
      <c r="D64" s="114"/>
      <c r="E64" s="15"/>
    </row>
    <row r="65" spans="1:5" ht="15.75">
      <c r="A65" s="21"/>
      <c r="B65" s="20"/>
      <c r="C65" s="15"/>
      <c r="D65" s="114"/>
      <c r="E65" s="15"/>
    </row>
    <row r="66" spans="1:5" ht="15.75">
      <c r="A66" s="21"/>
      <c r="B66" s="20"/>
      <c r="C66" s="15"/>
      <c r="D66" s="114"/>
      <c r="E66" s="15"/>
    </row>
    <row r="67" spans="1:5" ht="12.75">
      <c r="A67" s="5"/>
      <c r="B67" s="50"/>
      <c r="C67" s="25"/>
      <c r="D67" s="118"/>
      <c r="E67" s="25"/>
    </row>
    <row r="68" spans="1:5" ht="12.75">
      <c r="A68" s="26"/>
      <c r="B68" s="13"/>
      <c r="C68" s="13"/>
      <c r="D68" s="9"/>
      <c r="E68" s="29"/>
    </row>
    <row r="69" spans="1:5" ht="12.75">
      <c r="A69" s="26"/>
      <c r="B69" s="13"/>
      <c r="C69" s="12"/>
      <c r="D69" s="204"/>
      <c r="E69" s="12"/>
    </row>
    <row r="70" spans="1:5" ht="15.75">
      <c r="A70" s="21"/>
      <c r="B70" s="20"/>
      <c r="C70" s="15"/>
      <c r="D70" s="114"/>
      <c r="E70" s="15"/>
    </row>
    <row r="71" spans="1:5" ht="12.75">
      <c r="A71" s="30"/>
      <c r="B71" s="13"/>
      <c r="C71" s="12"/>
      <c r="D71" s="204"/>
      <c r="E71" s="12"/>
    </row>
    <row r="72" spans="1:5" ht="15.75">
      <c r="A72" s="21"/>
      <c r="B72" s="20"/>
      <c r="C72" s="15"/>
      <c r="D72" s="114"/>
      <c r="E72" s="15"/>
    </row>
    <row r="73" spans="1:5" ht="15.75">
      <c r="A73" s="21"/>
      <c r="B73" s="20"/>
      <c r="C73" s="15"/>
      <c r="D73" s="114"/>
      <c r="E73" s="15"/>
    </row>
    <row r="74" spans="1:5" ht="15.75">
      <c r="A74" s="21"/>
      <c r="B74" s="20"/>
      <c r="C74" s="15"/>
      <c r="D74" s="114"/>
      <c r="E74" s="15"/>
    </row>
    <row r="75" spans="1:5" ht="15.75">
      <c r="A75" s="21"/>
      <c r="B75" s="20"/>
      <c r="C75" s="15"/>
      <c r="D75" s="114"/>
      <c r="E75" s="15"/>
    </row>
  </sheetData>
  <sheetProtection/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46.7109375" style="0" customWidth="1"/>
    <col min="2" max="3" width="18.7109375" style="0" customWidth="1"/>
    <col min="4" max="4" width="10.7109375" style="0" customWidth="1"/>
  </cols>
  <sheetData>
    <row r="1" ht="16.5" customHeight="1"/>
    <row r="2" spans="1:4" ht="23.25">
      <c r="A2" s="1" t="s">
        <v>71</v>
      </c>
      <c r="B2" s="43"/>
      <c r="C2" s="123"/>
      <c r="D2" s="110"/>
    </row>
    <row r="3" spans="2:4" ht="12.75">
      <c r="B3" s="44"/>
      <c r="C3" s="49"/>
      <c r="D3" s="109"/>
    </row>
    <row r="4" spans="1:4" ht="18">
      <c r="A4" s="4" t="s">
        <v>72</v>
      </c>
      <c r="B4" s="44"/>
      <c r="C4" s="49"/>
      <c r="D4" s="109"/>
    </row>
    <row r="5" spans="1:4" ht="18">
      <c r="A5" s="4"/>
      <c r="B5" s="44"/>
      <c r="C5" s="49"/>
      <c r="D5" s="109"/>
    </row>
    <row r="6" spans="2:4" ht="15" thickBot="1">
      <c r="B6" s="58"/>
      <c r="C6" s="124"/>
      <c r="D6" s="58" t="s">
        <v>0</v>
      </c>
    </row>
    <row r="7" spans="1:4" ht="44.25" customHeight="1" thickBot="1">
      <c r="A7" s="45" t="s">
        <v>62</v>
      </c>
      <c r="B7" s="125" t="s">
        <v>90</v>
      </c>
      <c r="C7" s="125" t="s">
        <v>83</v>
      </c>
      <c r="D7" s="126" t="s">
        <v>70</v>
      </c>
    </row>
    <row r="8" spans="1:4" ht="19.5" customHeight="1">
      <c r="A8" s="127" t="s">
        <v>73</v>
      </c>
      <c r="B8" s="128">
        <v>91000</v>
      </c>
      <c r="C8" s="128">
        <v>57908</v>
      </c>
      <c r="D8" s="129">
        <f>C8/B8*100</f>
        <v>63.63516483516484</v>
      </c>
    </row>
    <row r="9" spans="1:4" ht="19.5" customHeight="1">
      <c r="A9" s="11" t="s">
        <v>74</v>
      </c>
      <c r="B9" s="130">
        <v>420000</v>
      </c>
      <c r="C9" s="131">
        <v>426977</v>
      </c>
      <c r="D9" s="132">
        <f aca="true" t="shared" si="0" ref="D9:D21">C9/B9*100</f>
        <v>101.66119047619047</v>
      </c>
    </row>
    <row r="10" spans="1:4" ht="19.5" customHeight="1">
      <c r="A10" s="11" t="s">
        <v>75</v>
      </c>
      <c r="B10" s="130">
        <v>12500</v>
      </c>
      <c r="C10" s="131">
        <v>15235</v>
      </c>
      <c r="D10" s="132">
        <f t="shared" si="0"/>
        <v>121.88000000000001</v>
      </c>
    </row>
    <row r="11" spans="1:4" ht="19.5" customHeight="1">
      <c r="A11" s="133" t="s">
        <v>1</v>
      </c>
      <c r="B11" s="131">
        <v>2694560</v>
      </c>
      <c r="C11" s="131">
        <v>2458560</v>
      </c>
      <c r="D11" s="132">
        <f t="shared" si="0"/>
        <v>91.24161273083547</v>
      </c>
    </row>
    <row r="12" spans="1:4" ht="19.5" customHeight="1">
      <c r="A12" s="56" t="s">
        <v>76</v>
      </c>
      <c r="B12" s="131">
        <v>497092</v>
      </c>
      <c r="C12" s="131">
        <v>463000</v>
      </c>
      <c r="D12" s="132">
        <f t="shared" si="0"/>
        <v>93.1417121981444</v>
      </c>
    </row>
    <row r="13" spans="1:4" ht="19.5" customHeight="1">
      <c r="A13" s="11" t="s">
        <v>3</v>
      </c>
      <c r="B13" s="131">
        <v>246294</v>
      </c>
      <c r="C13" s="131">
        <v>210700</v>
      </c>
      <c r="D13" s="132">
        <f t="shared" si="0"/>
        <v>85.54816601297635</v>
      </c>
    </row>
    <row r="14" spans="1:4" ht="19.5" customHeight="1">
      <c r="A14" s="11" t="s">
        <v>4</v>
      </c>
      <c r="B14" s="131">
        <v>570610</v>
      </c>
      <c r="C14" s="131">
        <v>542900</v>
      </c>
      <c r="D14" s="132">
        <f t="shared" si="0"/>
        <v>95.14379348416607</v>
      </c>
    </row>
    <row r="15" spans="1:4" ht="19.5" customHeight="1">
      <c r="A15" s="11" t="s">
        <v>77</v>
      </c>
      <c r="B15" s="134">
        <v>25750</v>
      </c>
      <c r="C15" s="131">
        <v>19500</v>
      </c>
      <c r="D15" s="132">
        <f t="shared" si="0"/>
        <v>75.72815533980582</v>
      </c>
    </row>
    <row r="16" spans="1:4" ht="19.5" customHeight="1">
      <c r="A16" s="11" t="s">
        <v>78</v>
      </c>
      <c r="B16" s="131">
        <v>22000</v>
      </c>
      <c r="C16" s="131">
        <v>21500</v>
      </c>
      <c r="D16" s="132">
        <f t="shared" si="0"/>
        <v>97.72727272727273</v>
      </c>
    </row>
    <row r="17" spans="1:4" ht="19.5" customHeight="1">
      <c r="A17" s="11" t="s">
        <v>79</v>
      </c>
      <c r="B17" s="131">
        <v>30010</v>
      </c>
      <c r="C17" s="131">
        <v>19300</v>
      </c>
      <c r="D17" s="132">
        <f t="shared" si="0"/>
        <v>64.31189603465512</v>
      </c>
    </row>
    <row r="18" spans="1:4" ht="19.5" customHeight="1">
      <c r="A18" s="11" t="s">
        <v>80</v>
      </c>
      <c r="B18" s="131">
        <v>1580</v>
      </c>
      <c r="C18" s="131">
        <v>5580</v>
      </c>
      <c r="D18" s="135">
        <f t="shared" si="0"/>
        <v>353.16455696202536</v>
      </c>
    </row>
    <row r="19" spans="1:4" ht="19.5" customHeight="1">
      <c r="A19" s="11" t="s">
        <v>81</v>
      </c>
      <c r="B19" s="134">
        <v>6000</v>
      </c>
      <c r="C19" s="131">
        <v>3000</v>
      </c>
      <c r="D19" s="132">
        <f t="shared" si="0"/>
        <v>50</v>
      </c>
    </row>
    <row r="20" spans="1:4" ht="19.5" customHeight="1" thickBot="1">
      <c r="A20" s="51" t="s">
        <v>6</v>
      </c>
      <c r="B20" s="136">
        <v>99300</v>
      </c>
      <c r="C20" s="136">
        <v>94300</v>
      </c>
      <c r="D20" s="137">
        <f t="shared" si="0"/>
        <v>94.96475327291037</v>
      </c>
    </row>
    <row r="21" spans="1:4" ht="24.75" customHeight="1" thickBot="1">
      <c r="A21" s="47" t="s">
        <v>82</v>
      </c>
      <c r="B21" s="138">
        <f>SUM(B8:B20)</f>
        <v>4716696</v>
      </c>
      <c r="C21" s="138">
        <f>SUM(C8:C20)</f>
        <v>4338460</v>
      </c>
      <c r="D21" s="139">
        <f t="shared" si="0"/>
        <v>91.98091206217234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229" customWidth="1"/>
    <col min="2" max="2" width="41.57421875" style="229" customWidth="1"/>
    <col min="3" max="3" width="17.7109375" style="230" customWidth="1"/>
    <col min="4" max="4" width="17.7109375" style="231" customWidth="1"/>
    <col min="5" max="5" width="10.00390625" style="267" customWidth="1"/>
    <col min="6" max="6" width="78.140625" style="229" customWidth="1"/>
    <col min="7" max="16384" width="9.140625" style="229" customWidth="1"/>
  </cols>
  <sheetData>
    <row r="1" ht="14.25">
      <c r="E1" s="232"/>
    </row>
    <row r="2" spans="1:5" ht="20.25" customHeight="1">
      <c r="A2" s="421" t="s">
        <v>91</v>
      </c>
      <c r="B2" s="422"/>
      <c r="C2" s="422"/>
      <c r="D2" s="422"/>
      <c r="E2" s="422"/>
    </row>
    <row r="4" spans="1:5" ht="19.5" customHeight="1">
      <c r="A4" s="233" t="s">
        <v>99</v>
      </c>
      <c r="E4" s="234"/>
    </row>
    <row r="5" spans="1:5" ht="15" customHeight="1" thickBot="1">
      <c r="A5" s="233"/>
      <c r="E5" s="234" t="s">
        <v>0</v>
      </c>
    </row>
    <row r="6" spans="1:5" s="239" customFormat="1" ht="28.5" customHeight="1" thickBot="1">
      <c r="A6" s="235" t="s">
        <v>92</v>
      </c>
      <c r="B6" s="235" t="s">
        <v>93</v>
      </c>
      <c r="C6" s="236" t="s">
        <v>90</v>
      </c>
      <c r="D6" s="237" t="s">
        <v>69</v>
      </c>
      <c r="E6" s="238" t="s">
        <v>94</v>
      </c>
    </row>
    <row r="7" spans="1:5" s="245" customFormat="1" ht="19.5" customHeight="1" thickBot="1">
      <c r="A7" s="240"/>
      <c r="B7" s="241" t="s">
        <v>95</v>
      </c>
      <c r="C7" s="242"/>
      <c r="D7" s="243"/>
      <c r="E7" s="244"/>
    </row>
    <row r="8" spans="1:6" s="248" customFormat="1" ht="15" customHeight="1">
      <c r="A8" s="249">
        <v>5212</v>
      </c>
      <c r="B8" s="373" t="s">
        <v>96</v>
      </c>
      <c r="C8" s="374">
        <v>500</v>
      </c>
      <c r="D8" s="372">
        <v>1000</v>
      </c>
      <c r="E8" s="375">
        <f aca="true" t="shared" si="0" ref="E8:E15">D8/C8*100</f>
        <v>200</v>
      </c>
      <c r="F8" s="246"/>
    </row>
    <row r="9" spans="1:6" s="248" customFormat="1" ht="15" customHeight="1">
      <c r="A9" s="250">
        <v>5272</v>
      </c>
      <c r="B9" s="293" t="s">
        <v>159</v>
      </c>
      <c r="C9" s="252">
        <v>500</v>
      </c>
      <c r="D9" s="253">
        <v>1000</v>
      </c>
      <c r="E9" s="254">
        <f t="shared" si="0"/>
        <v>200</v>
      </c>
      <c r="F9" s="246"/>
    </row>
    <row r="10" spans="1:6" s="248" customFormat="1" ht="15" customHeight="1">
      <c r="A10" s="250">
        <v>5273</v>
      </c>
      <c r="B10" s="293" t="s">
        <v>160</v>
      </c>
      <c r="C10" s="252">
        <v>1000</v>
      </c>
      <c r="D10" s="253">
        <v>1500</v>
      </c>
      <c r="E10" s="254">
        <f t="shared" si="0"/>
        <v>150</v>
      </c>
      <c r="F10" s="246"/>
    </row>
    <row r="11" spans="1:6" s="248" customFormat="1" ht="15" customHeight="1">
      <c r="A11" s="250">
        <v>5512</v>
      </c>
      <c r="B11" s="293" t="s">
        <v>161</v>
      </c>
      <c r="C11" s="252">
        <v>2000</v>
      </c>
      <c r="D11" s="253">
        <v>500</v>
      </c>
      <c r="E11" s="254">
        <f t="shared" si="0"/>
        <v>25</v>
      </c>
      <c r="F11" s="246"/>
    </row>
    <row r="12" spans="1:5" s="248" customFormat="1" ht="15" customHeight="1">
      <c r="A12" s="250">
        <v>6113</v>
      </c>
      <c r="B12" s="293" t="s">
        <v>184</v>
      </c>
      <c r="C12" s="255">
        <v>43228</v>
      </c>
      <c r="D12" s="256">
        <v>43228</v>
      </c>
      <c r="E12" s="254">
        <f t="shared" si="0"/>
        <v>100</v>
      </c>
    </row>
    <row r="13" spans="1:5" s="248" customFormat="1" ht="15" customHeight="1">
      <c r="A13" s="250">
        <v>6172</v>
      </c>
      <c r="B13" s="293" t="s">
        <v>140</v>
      </c>
      <c r="C13" s="270">
        <v>43092</v>
      </c>
      <c r="D13" s="297">
        <v>10000</v>
      </c>
      <c r="E13" s="272">
        <f t="shared" si="0"/>
        <v>23.20616355704075</v>
      </c>
    </row>
    <row r="14" spans="1:7" s="248" customFormat="1" ht="15" customHeight="1" thickBot="1">
      <c r="A14" s="268">
        <v>6409</v>
      </c>
      <c r="B14" s="269" t="s">
        <v>97</v>
      </c>
      <c r="C14" s="270">
        <v>680</v>
      </c>
      <c r="D14" s="271">
        <v>680</v>
      </c>
      <c r="E14" s="272">
        <f t="shared" si="0"/>
        <v>100</v>
      </c>
      <c r="F14" s="258"/>
      <c r="G14" s="257"/>
    </row>
    <row r="15" spans="1:7" s="263" customFormat="1" ht="19.5" customHeight="1" thickBot="1">
      <c r="A15" s="264"/>
      <c r="B15" s="259" t="s">
        <v>98</v>
      </c>
      <c r="C15" s="260">
        <f>SUM(C8:C14)</f>
        <v>91000</v>
      </c>
      <c r="D15" s="265">
        <f>SUM(D8:D14)</f>
        <v>57908</v>
      </c>
      <c r="E15" s="261">
        <f t="shared" si="0"/>
        <v>63.63516483516484</v>
      </c>
      <c r="F15" s="262"/>
      <c r="G15" s="262"/>
    </row>
  </sheetData>
  <sheetProtection/>
  <mergeCells count="1">
    <mergeCell ref="A2:E2"/>
  </mergeCells>
  <printOptions/>
  <pageMargins left="0.54" right="0.3" top="0.7874015748031497" bottom="1.3779527559055118" header="0.5118110236220472" footer="1.377952755905511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229" customWidth="1"/>
    <col min="2" max="2" width="41.57421875" style="229" customWidth="1"/>
    <col min="3" max="3" width="17.7109375" style="230" customWidth="1"/>
    <col min="4" max="4" width="17.7109375" style="231" customWidth="1"/>
    <col min="5" max="5" width="10.00390625" style="267" customWidth="1"/>
    <col min="6" max="6" width="78.140625" style="229" customWidth="1"/>
    <col min="7" max="16384" width="9.140625" style="229" customWidth="1"/>
  </cols>
  <sheetData>
    <row r="1" ht="14.25">
      <c r="E1" s="232"/>
    </row>
    <row r="2" spans="1:5" ht="20.25" customHeight="1">
      <c r="A2" s="421" t="s">
        <v>91</v>
      </c>
      <c r="B2" s="422"/>
      <c r="C2" s="422"/>
      <c r="D2" s="422"/>
      <c r="E2" s="422"/>
    </row>
    <row r="4" spans="1:5" ht="19.5" customHeight="1">
      <c r="A4" s="233" t="s">
        <v>141</v>
      </c>
      <c r="E4" s="234"/>
    </row>
    <row r="5" spans="1:5" ht="15" customHeight="1" thickBot="1">
      <c r="A5" s="233"/>
      <c r="E5" s="234" t="s">
        <v>0</v>
      </c>
    </row>
    <row r="6" spans="1:5" s="239" customFormat="1" ht="28.5" customHeight="1" thickBot="1">
      <c r="A6" s="235" t="s">
        <v>92</v>
      </c>
      <c r="B6" s="235" t="s">
        <v>93</v>
      </c>
      <c r="C6" s="236" t="s">
        <v>90</v>
      </c>
      <c r="D6" s="237" t="s">
        <v>69</v>
      </c>
      <c r="E6" s="238" t="s">
        <v>94</v>
      </c>
    </row>
    <row r="7" spans="1:5" s="245" customFormat="1" ht="19.5" customHeight="1" thickBot="1">
      <c r="A7" s="240"/>
      <c r="B7" s="241" t="s">
        <v>95</v>
      </c>
      <c r="C7" s="242"/>
      <c r="D7" s="243"/>
      <c r="E7" s="244"/>
    </row>
    <row r="8" spans="1:6" s="248" customFormat="1" ht="15" customHeight="1">
      <c r="A8" s="376">
        <v>6172</v>
      </c>
      <c r="B8" s="377" t="s">
        <v>140</v>
      </c>
      <c r="C8" s="378">
        <v>405875</v>
      </c>
      <c r="D8" s="369">
        <v>416927</v>
      </c>
      <c r="E8" s="379">
        <f>D8/C8*100</f>
        <v>102.72300585155527</v>
      </c>
      <c r="F8" s="246"/>
    </row>
    <row r="9" spans="1:6" s="248" customFormat="1" ht="15" customHeight="1">
      <c r="A9" s="323">
        <v>6310</v>
      </c>
      <c r="B9" s="341" t="s">
        <v>162</v>
      </c>
      <c r="C9" s="319">
        <v>560</v>
      </c>
      <c r="D9" s="320">
        <v>350</v>
      </c>
      <c r="E9" s="254">
        <f>D9/C9*100</f>
        <v>62.5</v>
      </c>
      <c r="F9" s="246"/>
    </row>
    <row r="10" spans="1:6" s="248" customFormat="1" ht="15" customHeight="1">
      <c r="A10" s="324">
        <v>6399</v>
      </c>
      <c r="B10" s="341" t="s">
        <v>163</v>
      </c>
      <c r="C10" s="319">
        <v>6200</v>
      </c>
      <c r="D10" s="320">
        <v>4600</v>
      </c>
      <c r="E10" s="254">
        <f>D10/C10*100</f>
        <v>74.19354838709677</v>
      </c>
      <c r="F10" s="246"/>
    </row>
    <row r="11" spans="1:6" s="248" customFormat="1" ht="15" customHeight="1" thickBot="1">
      <c r="A11" s="268">
        <v>6409</v>
      </c>
      <c r="B11" s="295" t="s">
        <v>97</v>
      </c>
      <c r="C11" s="321">
        <v>7365</v>
      </c>
      <c r="D11" s="322">
        <v>5100</v>
      </c>
      <c r="E11" s="272">
        <f>D11/C11*100</f>
        <v>69.24643584521385</v>
      </c>
      <c r="F11" s="246"/>
    </row>
    <row r="12" spans="1:7" s="263" customFormat="1" ht="19.5" customHeight="1" thickBot="1">
      <c r="A12" s="264"/>
      <c r="B12" s="259" t="s">
        <v>98</v>
      </c>
      <c r="C12" s="260">
        <f>SUM(C8:C11)</f>
        <v>420000</v>
      </c>
      <c r="D12" s="265">
        <f>SUM(D8:D11)</f>
        <v>426977</v>
      </c>
      <c r="E12" s="261">
        <f>D12/C12*100</f>
        <v>101.66119047619047</v>
      </c>
      <c r="F12" s="262"/>
      <c r="G12" s="262"/>
    </row>
  </sheetData>
  <sheetProtection/>
  <mergeCells count="1">
    <mergeCell ref="A2:E2"/>
  </mergeCells>
  <printOptions/>
  <pageMargins left="0.54" right="0.3" top="0.7874015748031497" bottom="1.3779527559055118" header="0.5118110236220472" footer="1.377952755905511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342" customWidth="1"/>
    <col min="2" max="2" width="41.57421875" style="342" customWidth="1"/>
    <col min="3" max="3" width="17.7109375" style="343" customWidth="1"/>
    <col min="4" max="4" width="17.7109375" style="344" customWidth="1"/>
    <col min="5" max="5" width="10.00390625" style="365" customWidth="1"/>
    <col min="6" max="6" width="78.140625" style="342" customWidth="1"/>
    <col min="7" max="16384" width="9.140625" style="229" customWidth="1"/>
  </cols>
  <sheetData>
    <row r="1" ht="14.25">
      <c r="E1" s="345"/>
    </row>
    <row r="2" spans="1:5" ht="20.25" customHeight="1">
      <c r="A2" s="423" t="s">
        <v>91</v>
      </c>
      <c r="B2" s="424"/>
      <c r="C2" s="424"/>
      <c r="D2" s="424"/>
      <c r="E2" s="424"/>
    </row>
    <row r="4" spans="1:5" ht="19.5" customHeight="1">
      <c r="A4" s="346" t="s">
        <v>142</v>
      </c>
      <c r="E4" s="347"/>
    </row>
    <row r="5" spans="1:5" ht="15" customHeight="1" thickBot="1">
      <c r="A5" s="346"/>
      <c r="E5" s="347" t="s">
        <v>0</v>
      </c>
    </row>
    <row r="6" spans="1:6" s="239" customFormat="1" ht="28.5" customHeight="1" thickBot="1">
      <c r="A6" s="348" t="s">
        <v>92</v>
      </c>
      <c r="B6" s="348" t="s">
        <v>93</v>
      </c>
      <c r="C6" s="349" t="s">
        <v>90</v>
      </c>
      <c r="D6" s="350" t="s">
        <v>69</v>
      </c>
      <c r="E6" s="351" t="s">
        <v>94</v>
      </c>
      <c r="F6" s="352"/>
    </row>
    <row r="7" spans="1:6" s="245" customFormat="1" ht="19.5" customHeight="1" thickBot="1">
      <c r="A7" s="353"/>
      <c r="B7" s="354" t="s">
        <v>95</v>
      </c>
      <c r="C7" s="355"/>
      <c r="D7" s="356"/>
      <c r="E7" s="357"/>
      <c r="F7" s="358"/>
    </row>
    <row r="8" spans="1:6" s="248" customFormat="1" ht="15" customHeight="1">
      <c r="A8" s="380">
        <v>6172</v>
      </c>
      <c r="B8" s="381" t="s">
        <v>140</v>
      </c>
      <c r="C8" s="382">
        <v>12465</v>
      </c>
      <c r="D8" s="383">
        <v>15235</v>
      </c>
      <c r="E8" s="384">
        <f>D8/C8*100</f>
        <v>122.22222222222223</v>
      </c>
      <c r="F8" s="331"/>
    </row>
    <row r="9" spans="1:7" s="248" customFormat="1" ht="15" customHeight="1" thickBot="1">
      <c r="A9" s="359">
        <v>6320</v>
      </c>
      <c r="B9" s="366" t="s">
        <v>164</v>
      </c>
      <c r="C9" s="360">
        <v>35</v>
      </c>
      <c r="D9" s="361">
        <v>0</v>
      </c>
      <c r="E9" s="362">
        <f>D9/C9*100</f>
        <v>0</v>
      </c>
      <c r="F9" s="331"/>
      <c r="G9" s="257"/>
    </row>
    <row r="10" spans="1:7" s="263" customFormat="1" ht="19.5" customHeight="1" thickBot="1">
      <c r="A10" s="327"/>
      <c r="B10" s="328" t="s">
        <v>98</v>
      </c>
      <c r="C10" s="330">
        <f>SUM(C8:C9)</f>
        <v>12500</v>
      </c>
      <c r="D10" s="329">
        <f>SUM(D8:D9)</f>
        <v>15235</v>
      </c>
      <c r="E10" s="363">
        <f>D10/C10*100</f>
        <v>121.88000000000001</v>
      </c>
      <c r="F10" s="364"/>
      <c r="G10" s="262"/>
    </row>
  </sheetData>
  <sheetProtection/>
  <mergeCells count="1">
    <mergeCell ref="A2:E2"/>
  </mergeCells>
  <printOptions/>
  <pageMargins left="0.54" right="0.3" top="0.7874015748031497" bottom="1.3779527559055118" header="0.5118110236220472" footer="1.37795275590551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Administrator</cp:lastModifiedBy>
  <cp:lastPrinted>2012-11-22T09:16:28Z</cp:lastPrinted>
  <dcterms:created xsi:type="dcterms:W3CDTF">2010-10-20T06:57:59Z</dcterms:created>
  <dcterms:modified xsi:type="dcterms:W3CDTF">2012-12-19T12:47:01Z</dcterms:modified>
  <cp:category/>
  <cp:version/>
  <cp:contentType/>
  <cp:contentStatus/>
</cp:coreProperties>
</file>