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7835" windowHeight="11640" activeTab="0"/>
  </bookViews>
  <sheets>
    <sheet name="Bilance" sheetId="1" r:id="rId1"/>
    <sheet name="Sumář příjmů a výdajů" sheetId="2" r:id="rId2"/>
    <sheet name="Fondy" sheetId="3" r:id="rId3"/>
    <sheet name="Příjmy z pronájmu majetku PO" sheetId="4" r:id="rId4"/>
    <sheet name="Dluhová služba " sheetId="5" r:id="rId5"/>
    <sheet name="Běžné výdaje kapitol" sheetId="6" r:id="rId6"/>
    <sheet name="01" sheetId="7" r:id="rId7"/>
    <sheet name="02" sheetId="8" r:id="rId8"/>
    <sheet name="03" sheetId="9" r:id="rId9"/>
    <sheet name="04" sheetId="10" r:id="rId10"/>
    <sheet name="05" sheetId="11" r:id="rId11"/>
    <sheet name="06" sheetId="12" r:id="rId12"/>
    <sheet name="07" sheetId="13" r:id="rId13"/>
    <sheet name="08" sheetId="14" r:id="rId14"/>
    <sheet name="09" sheetId="15" r:id="rId15"/>
    <sheet name="10" sheetId="16" r:id="rId16"/>
    <sheet name="11" sheetId="17" r:id="rId17"/>
    <sheet name="13" sheetId="18" r:id="rId18"/>
    <sheet name="17" sheetId="19" r:id="rId19"/>
  </sheets>
  <definedNames>
    <definedName name="_xlnm.Print_Area" localSheetId="4">'Dluhová služba '!$A$1:$D$25</definedName>
    <definedName name="_xlnm.Print_Area" localSheetId="3">'Příjmy z pronájmu majetku PO'!$A$1:$D$24</definedName>
    <definedName name="_xlnm.Print_Area" localSheetId="1">'Sumář příjmů a výdajů'!$A$1:$D$45</definedName>
  </definedNames>
  <calcPr fullCalcOnLoad="1"/>
</workbook>
</file>

<file path=xl/sharedStrings.xml><?xml version="1.0" encoding="utf-8"?>
<sst xmlns="http://schemas.openxmlformats.org/spreadsheetml/2006/main" count="359" uniqueCount="198">
  <si>
    <t>v tis. Kč</t>
  </si>
  <si>
    <t>04 - Doprava</t>
  </si>
  <si>
    <t>06 - Kultura a památková péče</t>
  </si>
  <si>
    <t>07 - Zdravotnictví</t>
  </si>
  <si>
    <t>17 - Sociální věci</t>
  </si>
  <si>
    <t xml:space="preserve">Celková bilance hospodaření </t>
  </si>
  <si>
    <t>Ukazatel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</si>
  <si>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</si>
  <si>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</si>
  <si>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</si>
  <si>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</si>
  <si>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</si>
  <si>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 xml:space="preserve">Výdaje celkem </t>
  </si>
  <si>
    <t>Saldo (příjmy - výdaje)</t>
  </si>
  <si>
    <t>Zapojení přebytku hospodaření z minulých let</t>
  </si>
  <si>
    <t>Splátky přijatého úvěru kraje (jistina)</t>
  </si>
  <si>
    <t>Financování celkem</t>
  </si>
  <si>
    <t>Celková bilance hospodaření</t>
  </si>
  <si>
    <t xml:space="preserve">Sumář příjmů a výdajů </t>
  </si>
  <si>
    <t>Příjmy</t>
  </si>
  <si>
    <t>Podíly na daních (třída 1)</t>
  </si>
  <si>
    <t>Příjmy z úroků na bankovních účtech (třída 2)</t>
  </si>
  <si>
    <t>Příjmy z prodeje majetku (třída 3)</t>
  </si>
  <si>
    <t>Dotace ze státního rozpočtu - školství (třída 4)</t>
  </si>
  <si>
    <t>Financování ve zdrojích</t>
  </si>
  <si>
    <t>Vázaný přebytek z minulého roku</t>
  </si>
  <si>
    <t>Zdroje celkem</t>
  </si>
  <si>
    <t>V ý d a j e</t>
  </si>
  <si>
    <t>Běžné výdaje kapitol</t>
  </si>
  <si>
    <t xml:space="preserve">Havarijní opravy </t>
  </si>
  <si>
    <t xml:space="preserve">Předfinancování a kofinancování projektů EU </t>
  </si>
  <si>
    <t>Rezerva</t>
  </si>
  <si>
    <t>Dluhová služba za úvěr nemocnic</t>
  </si>
  <si>
    <t>Dotace ze státního rozpočtu - školství</t>
  </si>
  <si>
    <t>Výdaje celkem</t>
  </si>
  <si>
    <t>Financování ve výdajích</t>
  </si>
  <si>
    <t>Příjmy z pronájmu majetku příspěvkových organizací - ÚZ 40</t>
  </si>
  <si>
    <t>Příjmy z pronájmu majetku PO celkem</t>
  </si>
  <si>
    <t xml:space="preserve">Kapitola </t>
  </si>
  <si>
    <t>Název fondu</t>
  </si>
  <si>
    <t>01</t>
  </si>
  <si>
    <t>Středočeský Fond podpory dobrovolných hasičů a složek IZS</t>
  </si>
  <si>
    <t>Středočeský Fond hejtmana a zmírnění následků živelných katastrof</t>
  </si>
  <si>
    <t>05</t>
  </si>
  <si>
    <t>06</t>
  </si>
  <si>
    <t xml:space="preserve">Středočeský Fond kultury a obnovy památek </t>
  </si>
  <si>
    <t>08</t>
  </si>
  <si>
    <t>Středočeský Fond rozvoje obcí a měst</t>
  </si>
  <si>
    <t>10</t>
  </si>
  <si>
    <t>17</t>
  </si>
  <si>
    <t>Středočeský humanitární fond</t>
  </si>
  <si>
    <t>Název organizace</t>
  </si>
  <si>
    <t>Oblastní nemocnice Příbram</t>
  </si>
  <si>
    <t>Oblastní nemocnice Kolín</t>
  </si>
  <si>
    <t>Oblastní nemocnice Kladno</t>
  </si>
  <si>
    <t xml:space="preserve">Dluhová služba za úvěr nemocnic celkem </t>
  </si>
  <si>
    <t>Kapitola</t>
  </si>
  <si>
    <t xml:space="preserve">Dluhová služba za úvěr </t>
  </si>
  <si>
    <t>Dluhová služba za úvěr nemocnic z roku 2008</t>
  </si>
  <si>
    <t>Dluhová služba za úvěr kraje z roku 2007</t>
  </si>
  <si>
    <t>Dluhová služba za úvěr kraje</t>
  </si>
  <si>
    <t>Středočeské Fondy celkem</t>
  </si>
  <si>
    <t xml:space="preserve">Přehled běžných výdajů jednotlivých kapitol </t>
  </si>
  <si>
    <t xml:space="preserve">01 - Činnost zastupitelstva </t>
  </si>
  <si>
    <t>02 - Činnost krajského úřadu</t>
  </si>
  <si>
    <t>03 - Informatika</t>
  </si>
  <si>
    <t>08 - Regionální rozvoj</t>
  </si>
  <si>
    <t>09 - Evropská integrace</t>
  </si>
  <si>
    <t>10 - Životní prostředí a zemědělství</t>
  </si>
  <si>
    <t>11 - Správa majetku</t>
  </si>
  <si>
    <t>Celkem běžné výdaje kapitol</t>
  </si>
  <si>
    <t>Havarijní fond pro ochranu jakosti vod SK</t>
  </si>
  <si>
    <t>Přebytek z minulého roku z poplatků za odběr podzemních vod (účelové prostředky Havarijního fondu pro ochranu jakosti vod SK)</t>
  </si>
  <si>
    <t xml:space="preserve">Středočeský Fond životního prostředí a zemědělství </t>
  </si>
  <si>
    <t>Výdaje z vázaného přebytku z minulého roku (běžné výdaje, Středočeské Fondy, kapitálové výdaje, projekty EU)</t>
  </si>
  <si>
    <t xml:space="preserve">Splátky úroků z přijatého úvěru kraje </t>
  </si>
  <si>
    <t>Příjmy z pronájmu majetku příspěvkových organizací (třída 2)</t>
  </si>
  <si>
    <t>Vratky z předfinancování projektů EU (třída 2)</t>
  </si>
  <si>
    <t>Finanční dotační vztah státního rozpočtu k rozpočtu kraje na výkon přenesené působnosti (třída 4)</t>
  </si>
  <si>
    <t>Výdaje na reprodukci majetku příspěvkových organizací (financované z vybraných příjmů z pronájmu)</t>
  </si>
  <si>
    <t>Rozpočet Středočeského kraje na rok 2014</t>
  </si>
  <si>
    <t>Rozpočet 2014</t>
  </si>
  <si>
    <t>% 2014/2013 schv. rozp.</t>
  </si>
  <si>
    <t>Výdaje celkem (včetně splátky úvěru)</t>
  </si>
  <si>
    <t>Středočeské Fondy v rámci jednotlivých kapitol v roce 2014</t>
  </si>
  <si>
    <t>13 - Veřejné zakázky</t>
  </si>
  <si>
    <t>Rozpočet Středočeského kraje na rok 2014 -  běžné výdaje kapitol</t>
  </si>
  <si>
    <t>Kapitola 10 - Životní prostředí a zemědělství</t>
  </si>
  <si>
    <t>Paragraf</t>
  </si>
  <si>
    <t>Oblast rozpočtu</t>
  </si>
  <si>
    <t>Schválený rozpočet 2013</t>
  </si>
  <si>
    <t>Běžné výdaje</t>
  </si>
  <si>
    <t>Ostatní zemědělská a potravinářská činnost a rozvoj</t>
  </si>
  <si>
    <t>Pěstební činnost</t>
  </si>
  <si>
    <t>Ostatní záležitosti lesního hospodářství</t>
  </si>
  <si>
    <t>Ostatní správa v zemědělství</t>
  </si>
  <si>
    <t>Pitná voda</t>
  </si>
  <si>
    <t>Monitoring ochrany ovzduší</t>
  </si>
  <si>
    <t>Prevence vzniku odpadů</t>
  </si>
  <si>
    <t>Ostatní nakládání s odpady</t>
  </si>
  <si>
    <t>Ochrana druhů a stanovišť</t>
  </si>
  <si>
    <t>Chráněné části přírody</t>
  </si>
  <si>
    <t>Ostatní správa v ochraně životního prostředí</t>
  </si>
  <si>
    <t>Ostatní ekologické záležitosti</t>
  </si>
  <si>
    <t>Celkem</t>
  </si>
  <si>
    <t>Investiční dotace v rámci Společného programu na podporu výměny kotlů</t>
  </si>
  <si>
    <t>3314,3315,3321</t>
  </si>
  <si>
    <t>Příspěvky příspěvkovým organizacím</t>
  </si>
  <si>
    <t>Archeologické výzkumy a nálezy</t>
  </si>
  <si>
    <t>Regionální funkce knihoven</t>
  </si>
  <si>
    <t xml:space="preserve">Zajištění průběhu veřejných zakázek  </t>
  </si>
  <si>
    <t>Strategické dokumenty SK</t>
  </si>
  <si>
    <t>Spoluúčast na projektech, udržitelnost projektů, evidence projektů, rozvoj</t>
  </si>
  <si>
    <t>Správa a údržba územně - analytických podkladů</t>
  </si>
  <si>
    <t>Podpora cestovního ruchu, veletrhy, prezentace na domácích a zahraničních veletrzích</t>
  </si>
  <si>
    <t>Rozvoj produkčního sektoru a podnikání - veletrhy, výstavy</t>
  </si>
  <si>
    <t>Technická pomoc a globální granty Operačního programu vzdělávání pro konkurenceschopnost</t>
  </si>
  <si>
    <t>Činnost Regionální rady Střední Čechy</t>
  </si>
  <si>
    <t>Činnost regionální správy</t>
  </si>
  <si>
    <t>Kapitola 02 - Činnost krajského úřadu</t>
  </si>
  <si>
    <t>Ostatní záležitosti sociálních věcí a politiky zaměstnanosti</t>
  </si>
  <si>
    <t>Ostatní správa v sociálním zabezpečení a politice zaměstnanosti</t>
  </si>
  <si>
    <t>Centra sociálně rehabilitačních služeb</t>
  </si>
  <si>
    <t>Sociální péče a pomoc přistěhovalcům a vybraným etnikům</t>
  </si>
  <si>
    <t>Ostatní sociální péče a pomoc rodině a manželství</t>
  </si>
  <si>
    <t>Týdenní stacionáře</t>
  </si>
  <si>
    <t>Domovy pro seniory</t>
  </si>
  <si>
    <t>Domovy</t>
  </si>
  <si>
    <t>Kapitola 03 - Informatika</t>
  </si>
  <si>
    <t>Prevence patologických jevů</t>
  </si>
  <si>
    <t>Olympiáda dětí a mládeže</t>
  </si>
  <si>
    <t>Sportovní soutěže</t>
  </si>
  <si>
    <t>Ostatní činnosti ve zdravotnictví - regulační poplatky</t>
  </si>
  <si>
    <t>Ostatní činnost ve zdravotnictví - odbor</t>
  </si>
  <si>
    <t>Zdravotnická záchranná služba</t>
  </si>
  <si>
    <t>Ostatní ústavní péče - dětská centra</t>
  </si>
  <si>
    <t xml:space="preserve">Ostatní nemocnice - ztrátové činnosti a. s.  </t>
  </si>
  <si>
    <t>Lékařská služba první pomoci</t>
  </si>
  <si>
    <t>Výdaje na pokrytí nákladů voleb nad rámec dotace</t>
  </si>
  <si>
    <t>Ostatní záležitosti v dopravě</t>
  </si>
  <si>
    <t>Bezpečnost silničního provozu</t>
  </si>
  <si>
    <t>Provoz veřejné železniční dopravy</t>
  </si>
  <si>
    <t>Provoz veřejné silniční dopravy</t>
  </si>
  <si>
    <t>Silnice</t>
  </si>
  <si>
    <t xml:space="preserve">Kapitola 11 - Správa majetku </t>
  </si>
  <si>
    <t>Obecné příjmy a výdaje z finančních operací</t>
  </si>
  <si>
    <t>Ostatní finanční operace</t>
  </si>
  <si>
    <t>Kapitola 04 - Doprava</t>
  </si>
  <si>
    <t>Velké opravy a havárie</t>
  </si>
  <si>
    <t>Kapitola 06 - Kultura a památková péče</t>
  </si>
  <si>
    <t>Kapitola 07 - Zdravotnictví</t>
  </si>
  <si>
    <t xml:space="preserve">
Rozpočet 2014</t>
  </si>
  <si>
    <t>Kapitola 08 - Regionální rozvoj</t>
  </si>
  <si>
    <t>Vinařský fond - poskytnutí dotace</t>
  </si>
  <si>
    <t>Protidrogová prevence formou Nadační fond Český vlak - poskytnutí dotace</t>
  </si>
  <si>
    <t>Kapitola 09 - Evropská integrace</t>
  </si>
  <si>
    <t>Poradenská a konzultační činnost při realizaci projektů EU</t>
  </si>
  <si>
    <t>Kapitola 13 - Veřejné zakázky</t>
  </si>
  <si>
    <t>Kapitola 17 - Sociální věci</t>
  </si>
  <si>
    <t>Činnost regionální správy - zbytný majetek</t>
  </si>
  <si>
    <t>Podpora učňovského školství - stipendia</t>
  </si>
  <si>
    <t>Zastupitelstva krajů</t>
  </si>
  <si>
    <t>Požární ochrana - dobrovolná část</t>
  </si>
  <si>
    <t>Ostatní správa v oblasti krizového řízení</t>
  </si>
  <si>
    <t>Ochrana obyvatelstva</t>
  </si>
  <si>
    <t>Kapitola 01 - Činnost zastupitelstva</t>
  </si>
  <si>
    <t>Činnost orgánů krizového řízení na územní úrovni</t>
  </si>
  <si>
    <t>Ostatní činnosti jinde nezařazené (Sociální fond)</t>
  </si>
  <si>
    <t>Rozvoj eGovernmentu ve Středočeském kraji - provozní náklady</t>
  </si>
  <si>
    <t xml:space="preserve">Neuznatelné výdaje projektů TP OP VK - odvody a penále vyměřené finančním úřadem a MŠMT </t>
  </si>
  <si>
    <t>Likvidace STIS</t>
  </si>
  <si>
    <t>Ostatní záležitosti vnitrozemské plavby - dotace přívozy</t>
  </si>
  <si>
    <t>Středočeský Fond vzdělávání, sportu, volného času a primární prevence</t>
  </si>
  <si>
    <t>Kapitola 05 - Školství, mládeže a sportu</t>
  </si>
  <si>
    <t>05 - Školství, mládeže a sportu</t>
  </si>
  <si>
    <t>Záležitosti vodních toků a vodohospodářských děl jinde nezařazené</t>
  </si>
  <si>
    <t>Ostatní činnost ve zdravotnictví - nehrazené činnosti ze zdravotního pojištění</t>
  </si>
  <si>
    <t>Rozvojové projekty příspěvkových organizací</t>
  </si>
  <si>
    <t>Metodická, koncepční činnost, zahraniční spolupráce v oblasti kultury</t>
  </si>
  <si>
    <t>z toho:</t>
  </si>
  <si>
    <t>Výměnný fond</t>
  </si>
  <si>
    <t>Středočeská vědecká knihovna v Kladně - centr. funkce</t>
  </si>
  <si>
    <t>Středočeská vědecká knihovna v Kladně - region. funkce</t>
  </si>
  <si>
    <t>Městská knihovna Benešov</t>
  </si>
  <si>
    <t>Městská knihovna Kutná Hora</t>
  </si>
  <si>
    <t>Knihovna města Mladá Boleslav</t>
  </si>
  <si>
    <t>Knihovna Jana Drdy Příbram</t>
  </si>
  <si>
    <t>Platy hrazené z rozpočtu kraje</t>
  </si>
  <si>
    <t>Podpora zahraničních aktivit škol</t>
  </si>
  <si>
    <t>Odložené financování v oblasti dopravy (PO KSÚS)</t>
  </si>
  <si>
    <t>Splátky úroků z přijatého úvěru kraje</t>
  </si>
  <si>
    <t xml:space="preserve">Kapitálové (investiční)  výdaje </t>
  </si>
  <si>
    <t>Středočeský Fond podpory malého a středního  podnikání</t>
  </si>
  <si>
    <t>Středočeský Fond cestovního ruchu</t>
  </si>
  <si>
    <t>Středočeské Fondy - grantové a dotační výdaje (v roce 2013 smluvně vázané dotace z Fondů minulého roku, v roce 2014 nové dotační řízení)</t>
  </si>
  <si>
    <t>Provoz škol zřizovaných Středočeským krajem</t>
  </si>
  <si>
    <t>Rozpočet Středočeského kraje na rok 2014 byl schválen usnesením č. 4-9/2013/ZK ze dne 9.12.2013</t>
  </si>
  <si>
    <t>pr1 k usnesení č. 4-9/2013/ZK ze dne 9.12.2013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</si>
</sst>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#,##0.0"/>
    <numFmt numFmtId="183" formatCode="&quot;Kč&quot;#,##0.00"/>
    <numFmt numFmtId="184" formatCode="0.00000000"/>
    <numFmt numFmtId="185" formatCode="0.000"/>
    <numFmt numFmtId="186" formatCode="#,##0.000"/>
    <numFmt numFmtId="187" formatCode="[$-405]d\.\ mmmm\ yyyy"/>
    <numFmt numFmtId="188" formatCode="#,##0.000000"/>
    <numFmt numFmtId="189" formatCode="#,##0.00;[Red]#,##0.00"/>
    <numFmt numFmtId="190" formatCode="0.0000"/>
    <numFmt numFmtId="191" formatCode="0.0%"/>
    <numFmt numFmtId="192" formatCode="#,##0.0000"/>
    <numFmt numFmtId="193" formatCode="[$¥€-2]\ #\ ##,000_);[Red]\([$€-2]\ #\ ##,000\)"/>
  </numFmts>
  <fonts count="40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1" fillId="0" borderId="0" xfId="49" applyFont="1">
      <alignment/>
      <protection/>
    </xf>
    <xf numFmtId="0" fontId="0" fillId="0" borderId="0" xfId="49">
      <alignment/>
      <protection/>
    </xf>
    <xf numFmtId="0" fontId="22" fillId="0" borderId="0" xfId="49" applyFont="1">
      <alignment/>
      <protection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49" applyFont="1">
      <alignment/>
      <protection/>
    </xf>
    <xf numFmtId="0" fontId="29" fillId="0" borderId="0" xfId="49" applyFont="1">
      <alignment/>
      <protection/>
    </xf>
    <xf numFmtId="0" fontId="24" fillId="0" borderId="0" xfId="49" applyFont="1" applyAlignment="1">
      <alignment/>
      <protection/>
    </xf>
    <xf numFmtId="0" fontId="25" fillId="0" borderId="0" xfId="49" applyFont="1">
      <alignment/>
      <protection/>
    </xf>
    <xf numFmtId="0" fontId="25" fillId="24" borderId="11" xfId="49" applyFont="1" applyFill="1" applyBorder="1" applyAlignment="1">
      <alignment horizontal="center"/>
      <protection/>
    </xf>
    <xf numFmtId="0" fontId="0" fillId="0" borderId="12" xfId="49" applyFont="1" applyBorder="1">
      <alignment/>
      <protection/>
    </xf>
    <xf numFmtId="0" fontId="0" fillId="0" borderId="10" xfId="49" applyFont="1" applyBorder="1">
      <alignment/>
      <protection/>
    </xf>
    <xf numFmtId="0" fontId="25" fillId="0" borderId="10" xfId="49" applyFont="1" applyBorder="1">
      <alignment/>
      <protection/>
    </xf>
    <xf numFmtId="0" fontId="25" fillId="0" borderId="10" xfId="49" applyFont="1" applyBorder="1" applyAlignment="1">
      <alignment wrapText="1"/>
      <protection/>
    </xf>
    <xf numFmtId="0" fontId="0" fillId="0" borderId="10" xfId="49" applyFont="1" applyBorder="1" applyAlignment="1">
      <alignment wrapText="1"/>
      <protection/>
    </xf>
    <xf numFmtId="0" fontId="30" fillId="0" borderId="0" xfId="49" applyFont="1">
      <alignment/>
      <protection/>
    </xf>
    <xf numFmtId="3" fontId="0" fillId="0" borderId="0" xfId="49" applyNumberFormat="1">
      <alignment/>
      <protection/>
    </xf>
    <xf numFmtId="3" fontId="0" fillId="0" borderId="0" xfId="0" applyNumberFormat="1" applyAlignment="1">
      <alignment/>
    </xf>
    <xf numFmtId="0" fontId="25" fillId="24" borderId="11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0" xfId="50" applyNumberFormat="1" applyAlignment="1">
      <alignment horizontal="center"/>
      <protection/>
    </xf>
    <xf numFmtId="0" fontId="0" fillId="0" borderId="0" xfId="50">
      <alignment/>
      <protection/>
    </xf>
    <xf numFmtId="0" fontId="25" fillId="0" borderId="0" xfId="50" applyFont="1" applyAlignment="1">
      <alignment horizontal="center"/>
      <protection/>
    </xf>
    <xf numFmtId="0" fontId="0" fillId="0" borderId="0" xfId="50" applyAlignment="1">
      <alignment horizont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2" fontId="27" fillId="0" borderId="0" xfId="0" applyNumberFormat="1" applyFont="1" applyAlignment="1">
      <alignment horizontal="right"/>
    </xf>
    <xf numFmtId="49" fontId="0" fillId="0" borderId="10" xfId="50" applyNumberFormat="1" applyBorder="1" applyAlignment="1">
      <alignment horizontal="center"/>
      <protection/>
    </xf>
    <xf numFmtId="0" fontId="0" fillId="0" borderId="14" xfId="50" applyBorder="1" applyAlignment="1">
      <alignment wrapText="1"/>
      <protection/>
    </xf>
    <xf numFmtId="49" fontId="0" fillId="0" borderId="13" xfId="50" applyNumberFormat="1" applyBorder="1" applyAlignment="1">
      <alignment horizontal="center"/>
      <protection/>
    </xf>
    <xf numFmtId="0" fontId="0" fillId="0" borderId="15" xfId="50" applyBorder="1" applyAlignment="1">
      <alignment wrapText="1"/>
      <protection/>
    </xf>
    <xf numFmtId="182" fontId="27" fillId="0" borderId="0" xfId="50" applyNumberFormat="1" applyFont="1" applyAlignment="1">
      <alignment horizontal="right"/>
      <protection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/>
    </xf>
    <xf numFmtId="182" fontId="27" fillId="0" borderId="0" xfId="49" applyNumberFormat="1" applyFont="1" applyAlignment="1">
      <alignment horizontal="right"/>
      <protection/>
    </xf>
    <xf numFmtId="3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0" fillId="0" borderId="0" xfId="50" applyNumberFormat="1">
      <alignment/>
      <protection/>
    </xf>
    <xf numFmtId="0" fontId="25" fillId="0" borderId="0" xfId="50" applyFont="1">
      <alignment/>
      <protection/>
    </xf>
    <xf numFmtId="0" fontId="0" fillId="0" borderId="12" xfId="0" applyFill="1" applyBorder="1" applyAlignment="1">
      <alignment/>
    </xf>
    <xf numFmtId="0" fontId="26" fillId="0" borderId="0" xfId="0" applyFont="1" applyAlignment="1">
      <alignment vertical="center"/>
    </xf>
    <xf numFmtId="0" fontId="25" fillId="0" borderId="13" xfId="49" applyFont="1" applyBorder="1" applyAlignment="1">
      <alignment wrapText="1"/>
      <protection/>
    </xf>
    <xf numFmtId="182" fontId="0" fillId="0" borderId="0" xfId="0" applyNumberFormat="1" applyAlignment="1">
      <alignment/>
    </xf>
    <xf numFmtId="182" fontId="0" fillId="0" borderId="0" xfId="49" applyNumberFormat="1">
      <alignment/>
      <protection/>
    </xf>
    <xf numFmtId="3" fontId="0" fillId="0" borderId="0" xfId="49" applyNumberFormat="1" applyAlignment="1">
      <alignment horizontal="right"/>
      <protection/>
    </xf>
    <xf numFmtId="3" fontId="27" fillId="0" borderId="0" xfId="0" applyNumberFormat="1" applyFont="1" applyAlignment="1">
      <alignment horizontal="right"/>
    </xf>
    <xf numFmtId="3" fontId="23" fillId="24" borderId="16" xfId="49" applyNumberFormat="1" applyFont="1" applyFill="1" applyBorder="1" applyAlignment="1">
      <alignment horizontal="center" wrapText="1"/>
      <protection/>
    </xf>
    <xf numFmtId="182" fontId="23" fillId="24" borderId="17" xfId="49" applyNumberFormat="1" applyFont="1" applyFill="1" applyBorder="1" applyAlignment="1">
      <alignment horizontal="center" wrapText="1"/>
      <protection/>
    </xf>
    <xf numFmtId="182" fontId="0" fillId="0" borderId="18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182" fontId="25" fillId="0" borderId="17" xfId="0" applyNumberFormat="1" applyFont="1" applyBorder="1" applyAlignment="1">
      <alignment/>
    </xf>
    <xf numFmtId="0" fontId="25" fillId="24" borderId="21" xfId="0" applyFont="1" applyFill="1" applyBorder="1" applyAlignment="1">
      <alignment horizontal="center"/>
    </xf>
    <xf numFmtId="182" fontId="23" fillId="24" borderId="22" xfId="49" applyNumberFormat="1" applyFont="1" applyFill="1" applyBorder="1" applyAlignment="1">
      <alignment horizontal="center" wrapText="1"/>
      <protection/>
    </xf>
    <xf numFmtId="182" fontId="0" fillId="0" borderId="0" xfId="50" applyNumberFormat="1">
      <alignment/>
      <protection/>
    </xf>
    <xf numFmtId="182" fontId="0" fillId="0" borderId="19" xfId="50" applyNumberFormat="1" applyBorder="1">
      <alignment/>
      <protection/>
    </xf>
    <xf numFmtId="182" fontId="0" fillId="0" borderId="20" xfId="50" applyNumberFormat="1" applyBorder="1">
      <alignment/>
      <protection/>
    </xf>
    <xf numFmtId="182" fontId="25" fillId="0" borderId="17" xfId="50" applyNumberFormat="1" applyFont="1" applyBorder="1">
      <alignment/>
      <protection/>
    </xf>
    <xf numFmtId="3" fontId="0" fillId="0" borderId="0" xfId="49" applyNumberFormat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ill="1" applyBorder="1" applyAlignment="1">
      <alignment/>
    </xf>
    <xf numFmtId="3" fontId="23" fillId="24" borderId="24" xfId="49" applyNumberFormat="1" applyFont="1" applyFill="1" applyBorder="1" applyAlignment="1">
      <alignment horizontal="center" wrapText="1"/>
      <protection/>
    </xf>
    <xf numFmtId="0" fontId="0" fillId="0" borderId="14" xfId="50" applyFont="1" applyBorder="1" applyAlignment="1">
      <alignment wrapText="1"/>
      <protection/>
    </xf>
    <xf numFmtId="182" fontId="0" fillId="0" borderId="0" xfId="49" applyNumberFormat="1" applyFont="1" applyAlignment="1">
      <alignment horizontal="right"/>
      <protection/>
    </xf>
    <xf numFmtId="3" fontId="23" fillId="24" borderId="25" xfId="49" applyNumberFormat="1" applyFont="1" applyFill="1" applyBorder="1" applyAlignment="1">
      <alignment horizontal="center" wrapText="1"/>
      <protection/>
    </xf>
    <xf numFmtId="3" fontId="23" fillId="24" borderId="26" xfId="49" applyNumberFormat="1" applyFont="1" applyFill="1" applyBorder="1" applyAlignment="1">
      <alignment horizontal="center" wrapText="1"/>
      <protection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3" fontId="23" fillId="0" borderId="0" xfId="0" applyNumberFormat="1" applyFont="1" applyAlignment="1">
      <alignment/>
    </xf>
    <xf numFmtId="0" fontId="25" fillId="0" borderId="11" xfId="50" applyFont="1" applyFill="1" applyBorder="1">
      <alignment/>
      <protection/>
    </xf>
    <xf numFmtId="3" fontId="23" fillId="0" borderId="0" xfId="49" applyNumberFormat="1" applyFont="1">
      <alignment/>
      <protection/>
    </xf>
    <xf numFmtId="3" fontId="26" fillId="0" borderId="0" xfId="0" applyNumberFormat="1" applyFont="1" applyAlignment="1">
      <alignment horizontal="right"/>
    </xf>
    <xf numFmtId="49" fontId="25" fillId="0" borderId="27" xfId="50" applyNumberFormat="1" applyFont="1" applyFill="1" applyBorder="1" applyAlignment="1">
      <alignment horizontal="left"/>
      <protection/>
    </xf>
    <xf numFmtId="0" fontId="0" fillId="0" borderId="23" xfId="0" applyFont="1" applyFill="1" applyBorder="1" applyAlignment="1">
      <alignment/>
    </xf>
    <xf numFmtId="182" fontId="0" fillId="0" borderId="28" xfId="0" applyNumberFormat="1" applyFont="1" applyBorder="1" applyAlignment="1">
      <alignment/>
    </xf>
    <xf numFmtId="182" fontId="0" fillId="0" borderId="28" xfId="0" applyNumberFormat="1" applyBorder="1" applyAlignment="1">
      <alignment/>
    </xf>
    <xf numFmtId="0" fontId="0" fillId="0" borderId="13" xfId="0" applyFill="1" applyBorder="1" applyAlignment="1">
      <alignment/>
    </xf>
    <xf numFmtId="182" fontId="0" fillId="0" borderId="20" xfId="0" applyNumberFormat="1" applyBorder="1" applyAlignment="1">
      <alignment/>
    </xf>
    <xf numFmtId="183" fontId="0" fillId="0" borderId="23" xfId="0" applyNumberFormat="1" applyBorder="1" applyAlignment="1">
      <alignment wrapText="1"/>
    </xf>
    <xf numFmtId="0" fontId="0" fillId="0" borderId="0" xfId="51">
      <alignment/>
      <protection/>
    </xf>
    <xf numFmtId="3" fontId="0" fillId="0" borderId="0" xfId="51" applyNumberFormat="1">
      <alignment/>
      <protection/>
    </xf>
    <xf numFmtId="3" fontId="23" fillId="0" borderId="0" xfId="51" applyNumberFormat="1" applyFont="1">
      <alignment/>
      <protection/>
    </xf>
    <xf numFmtId="181" fontId="0" fillId="0" borderId="0" xfId="51" applyNumberFormat="1" applyAlignment="1">
      <alignment horizontal="right"/>
      <protection/>
    </xf>
    <xf numFmtId="0" fontId="24" fillId="0" borderId="0" xfId="51" applyFont="1">
      <alignment/>
      <protection/>
    </xf>
    <xf numFmtId="181" fontId="27" fillId="0" borderId="0" xfId="47" applyNumberFormat="1" applyFont="1" applyAlignment="1">
      <alignment horizontal="right"/>
      <protection/>
    </xf>
    <xf numFmtId="0" fontId="31" fillId="4" borderId="29" xfId="47" applyFont="1" applyFill="1" applyBorder="1" applyAlignment="1">
      <alignment horizontal="center"/>
      <protection/>
    </xf>
    <xf numFmtId="3" fontId="31" fillId="4" borderId="29" xfId="47" applyNumberFormat="1" applyFont="1" applyFill="1" applyBorder="1" applyAlignment="1">
      <alignment horizontal="center" wrapText="1"/>
      <protection/>
    </xf>
    <xf numFmtId="3" fontId="32" fillId="4" borderId="29" xfId="47" applyNumberFormat="1" applyFont="1" applyFill="1" applyBorder="1" applyAlignment="1">
      <alignment horizontal="center" wrapText="1"/>
      <protection/>
    </xf>
    <xf numFmtId="181" fontId="31" fillId="4" borderId="29" xfId="47" applyNumberFormat="1" applyFont="1" applyFill="1" applyBorder="1" applyAlignment="1">
      <alignment horizontal="center" wrapText="1"/>
      <protection/>
    </xf>
    <xf numFmtId="0" fontId="33" fillId="0" borderId="0" xfId="51" applyFont="1">
      <alignment/>
      <protection/>
    </xf>
    <xf numFmtId="0" fontId="34" fillId="0" borderId="0" xfId="51" applyFont="1" applyBorder="1">
      <alignment/>
      <protection/>
    </xf>
    <xf numFmtId="0" fontId="25" fillId="0" borderId="0" xfId="47" applyFont="1" applyBorder="1">
      <alignment/>
      <protection/>
    </xf>
    <xf numFmtId="3" fontId="25" fillId="0" borderId="0" xfId="47" applyNumberFormat="1" applyFont="1" applyBorder="1">
      <alignment/>
      <protection/>
    </xf>
    <xf numFmtId="3" fontId="25" fillId="0" borderId="0" xfId="51" applyNumberFormat="1" applyFont="1" applyBorder="1">
      <alignment/>
      <protection/>
    </xf>
    <xf numFmtId="181" fontId="34" fillId="0" borderId="0" xfId="51" applyNumberFormat="1" applyFont="1" applyBorder="1" applyAlignment="1">
      <alignment horizontal="right"/>
      <protection/>
    </xf>
    <xf numFmtId="0" fontId="34" fillId="0" borderId="0" xfId="51" applyFont="1">
      <alignment/>
      <protection/>
    </xf>
    <xf numFmtId="0" fontId="0" fillId="0" borderId="23" xfId="48" applyFont="1" applyBorder="1" applyAlignment="1">
      <alignment horizontal="center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Fill="1" applyBorder="1" applyAlignment="1">
      <alignment horizontal="center"/>
      <protection/>
    </xf>
    <xf numFmtId="0" fontId="0" fillId="0" borderId="30" xfId="48" applyFont="1" applyBorder="1" applyAlignment="1">
      <alignment horizontal="center"/>
      <protection/>
    </xf>
    <xf numFmtId="0" fontId="25" fillId="0" borderId="11" xfId="51" applyFont="1" applyBorder="1">
      <alignment/>
      <protection/>
    </xf>
    <xf numFmtId="0" fontId="25" fillId="0" borderId="16" xfId="51" applyFont="1" applyBorder="1">
      <alignment/>
      <protection/>
    </xf>
    <xf numFmtId="0" fontId="25" fillId="0" borderId="0" xfId="51" applyFont="1">
      <alignment/>
      <protection/>
    </xf>
    <xf numFmtId="0" fontId="26" fillId="0" borderId="0" xfId="51" applyFont="1" applyBorder="1">
      <alignment/>
      <protection/>
    </xf>
    <xf numFmtId="3" fontId="26" fillId="0" borderId="0" xfId="51" applyNumberFormat="1" applyFont="1" applyBorder="1">
      <alignment/>
      <protection/>
    </xf>
    <xf numFmtId="3" fontId="26" fillId="0" borderId="0" xfId="51" applyNumberFormat="1" applyFont="1" applyBorder="1" applyAlignment="1">
      <alignment horizontal="right"/>
      <protection/>
    </xf>
    <xf numFmtId="181" fontId="26" fillId="0" borderId="0" xfId="47" applyNumberFormat="1" applyFont="1" applyBorder="1" applyAlignment="1">
      <alignment horizontal="right"/>
      <protection/>
    </xf>
    <xf numFmtId="0" fontId="0" fillId="0" borderId="23" xfId="51" applyFont="1" applyBorder="1" applyAlignment="1">
      <alignment horizontal="center" wrapText="1"/>
      <protection/>
    </xf>
    <xf numFmtId="0" fontId="0" fillId="0" borderId="31" xfId="51" applyFont="1" applyBorder="1" applyAlignment="1">
      <alignment wrapText="1"/>
      <protection/>
    </xf>
    <xf numFmtId="0" fontId="0" fillId="0" borderId="10" xfId="51" applyFont="1" applyBorder="1" applyAlignment="1">
      <alignment horizontal="center"/>
      <protection/>
    </xf>
    <xf numFmtId="0" fontId="0" fillId="0" borderId="14" xfId="51" applyFont="1" applyBorder="1" applyAlignment="1">
      <alignment wrapText="1"/>
      <protection/>
    </xf>
    <xf numFmtId="0" fontId="0" fillId="0" borderId="10" xfId="51" applyFont="1" applyBorder="1" applyAlignment="1">
      <alignment horizontal="center" wrapText="1"/>
      <protection/>
    </xf>
    <xf numFmtId="0" fontId="0" fillId="0" borderId="14" xfId="51" applyFont="1" applyBorder="1" applyAlignment="1">
      <alignment wrapText="1"/>
      <protection/>
    </xf>
    <xf numFmtId="0" fontId="0" fillId="0" borderId="13" xfId="51" applyFont="1" applyBorder="1" applyAlignment="1">
      <alignment horizontal="center"/>
      <protection/>
    </xf>
    <xf numFmtId="0" fontId="0" fillId="0" borderId="31" xfId="51" applyFont="1" applyBorder="1">
      <alignment/>
      <protection/>
    </xf>
    <xf numFmtId="0" fontId="0" fillId="0" borderId="23" xfId="51" applyFont="1" applyBorder="1" applyAlignment="1">
      <alignment horizontal="center"/>
      <protection/>
    </xf>
    <xf numFmtId="0" fontId="0" fillId="0" borderId="31" xfId="51" applyFont="1" applyBorder="1" applyAlignment="1">
      <alignment wrapText="1"/>
      <protection/>
    </xf>
    <xf numFmtId="0" fontId="23" fillId="0" borderId="0" xfId="51" applyFont="1">
      <alignment/>
      <protection/>
    </xf>
    <xf numFmtId="0" fontId="0" fillId="0" borderId="14" xfId="51" applyFont="1" applyBorder="1">
      <alignment/>
      <protection/>
    </xf>
    <xf numFmtId="0" fontId="35" fillId="0" borderId="0" xfId="51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23" xfId="51" applyFont="1" applyFill="1" applyBorder="1" applyAlignment="1">
      <alignment horizontal="center"/>
      <protection/>
    </xf>
    <xf numFmtId="0" fontId="0" fillId="0" borderId="31" xfId="51" applyFont="1" applyFill="1" applyBorder="1" applyAlignment="1">
      <alignment wrapText="1"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wrapText="1"/>
      <protection/>
    </xf>
    <xf numFmtId="0" fontId="25" fillId="0" borderId="30" xfId="51" applyFont="1" applyBorder="1">
      <alignment/>
      <protection/>
    </xf>
    <xf numFmtId="0" fontId="25" fillId="0" borderId="32" xfId="51" applyFont="1" applyBorder="1">
      <alignment/>
      <protection/>
    </xf>
    <xf numFmtId="0" fontId="0" fillId="0" borderId="33" xfId="51" applyFont="1" applyBorder="1" applyAlignment="1">
      <alignment horizontal="center"/>
      <protection/>
    </xf>
    <xf numFmtId="0" fontId="0" fillId="0" borderId="0" xfId="51" applyFont="1">
      <alignment/>
      <protection/>
    </xf>
    <xf numFmtId="181" fontId="31" fillId="4" borderId="34" xfId="47" applyNumberFormat="1" applyFont="1" applyFill="1" applyBorder="1" applyAlignment="1">
      <alignment horizontal="center" wrapText="1"/>
      <protection/>
    </xf>
    <xf numFmtId="0" fontId="0" fillId="0" borderId="35" xfId="51" applyFont="1" applyBorder="1" applyAlignment="1">
      <alignment wrapText="1"/>
      <protection/>
    </xf>
    <xf numFmtId="0" fontId="0" fillId="0" borderId="36" xfId="51" applyFont="1" applyBorder="1" applyAlignment="1">
      <alignment horizontal="center"/>
      <protection/>
    </xf>
    <xf numFmtId="0" fontId="0" fillId="4" borderId="10" xfId="0" applyFont="1" applyFill="1" applyBorder="1" applyAlignment="1">
      <alignment vertical="center" wrapText="1"/>
    </xf>
    <xf numFmtId="49" fontId="0" fillId="0" borderId="10" xfId="50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0" xfId="51" applyNumberFormat="1" applyAlignment="1">
      <alignment wrapText="1"/>
      <protection/>
    </xf>
    <xf numFmtId="2" fontId="31" fillId="4" borderId="29" xfId="47" applyNumberFormat="1" applyFont="1" applyFill="1" applyBorder="1" applyAlignment="1">
      <alignment horizontal="center" wrapText="1"/>
      <protection/>
    </xf>
    <xf numFmtId="2" fontId="25" fillId="0" borderId="0" xfId="47" applyNumberFormat="1" applyFont="1" applyBorder="1" applyAlignment="1">
      <alignment wrapText="1"/>
      <protection/>
    </xf>
    <xf numFmtId="2" fontId="0" fillId="0" borderId="31" xfId="48" applyNumberFormat="1" applyFont="1" applyBorder="1" applyAlignment="1">
      <alignment wrapText="1"/>
      <protection/>
    </xf>
    <xf numFmtId="2" fontId="0" fillId="0" borderId="14" xfId="48" applyNumberFormat="1" applyFont="1" applyBorder="1" applyAlignment="1">
      <alignment wrapText="1"/>
      <protection/>
    </xf>
    <xf numFmtId="2" fontId="0" fillId="0" borderId="14" xfId="48" applyNumberFormat="1" applyFont="1" applyFill="1" applyBorder="1" applyAlignment="1">
      <alignment wrapText="1"/>
      <protection/>
    </xf>
    <xf numFmtId="2" fontId="0" fillId="0" borderId="14" xfId="48" applyNumberFormat="1" applyFont="1" applyFill="1" applyBorder="1" applyAlignment="1">
      <alignment wrapText="1"/>
      <protection/>
    </xf>
    <xf numFmtId="2" fontId="0" fillId="0" borderId="32" xfId="48" applyNumberFormat="1" applyFont="1" applyBorder="1" applyAlignment="1">
      <alignment wrapText="1"/>
      <protection/>
    </xf>
    <xf numFmtId="2" fontId="25" fillId="0" borderId="16" xfId="51" applyNumberFormat="1" applyFont="1" applyBorder="1" applyAlignment="1">
      <alignment wrapText="1"/>
      <protection/>
    </xf>
    <xf numFmtId="2" fontId="26" fillId="0" borderId="0" xfId="51" applyNumberFormat="1" applyFont="1" applyBorder="1" applyAlignment="1">
      <alignment wrapText="1"/>
      <protection/>
    </xf>
    <xf numFmtId="0" fontId="0" fillId="0" borderId="0" xfId="51" applyAlignment="1">
      <alignment wrapText="1"/>
      <protection/>
    </xf>
    <xf numFmtId="0" fontId="31" fillId="4" borderId="29" xfId="47" applyFont="1" applyFill="1" applyBorder="1" applyAlignment="1">
      <alignment horizontal="center" wrapText="1"/>
      <protection/>
    </xf>
    <xf numFmtId="0" fontId="25" fillId="0" borderId="0" xfId="47" applyFont="1" applyBorder="1" applyAlignment="1">
      <alignment wrapText="1"/>
      <protection/>
    </xf>
    <xf numFmtId="0" fontId="25" fillId="0" borderId="16" xfId="51" applyFont="1" applyBorder="1" applyAlignment="1">
      <alignment wrapText="1"/>
      <protection/>
    </xf>
    <xf numFmtId="0" fontId="26" fillId="0" borderId="0" xfId="51" applyFont="1" applyBorder="1" applyAlignment="1">
      <alignment wrapText="1"/>
      <protection/>
    </xf>
    <xf numFmtId="3" fontId="0" fillId="0" borderId="14" xfId="52" applyNumberFormat="1" applyFont="1" applyBorder="1" applyAlignment="1">
      <alignment wrapText="1"/>
      <protection/>
    </xf>
    <xf numFmtId="3" fontId="0" fillId="0" borderId="0" xfId="51" applyNumberFormat="1" applyAlignment="1">
      <alignment wrapText="1"/>
      <protection/>
    </xf>
    <xf numFmtId="3" fontId="25" fillId="0" borderId="0" xfId="47" applyNumberFormat="1" applyFont="1" applyBorder="1" applyAlignment="1">
      <alignment wrapText="1"/>
      <protection/>
    </xf>
    <xf numFmtId="3" fontId="0" fillId="0" borderId="31" xfId="51" applyNumberFormat="1" applyFont="1" applyBorder="1" applyAlignment="1">
      <alignment wrapText="1"/>
      <protection/>
    </xf>
    <xf numFmtId="3" fontId="25" fillId="0" borderId="16" xfId="51" applyNumberFormat="1" applyFont="1" applyBorder="1" applyAlignment="1">
      <alignment wrapText="1"/>
      <protection/>
    </xf>
    <xf numFmtId="3" fontId="26" fillId="0" borderId="0" xfId="51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0" fontId="24" fillId="0" borderId="0" xfId="49" applyFont="1" applyAlignment="1">
      <alignment wrapText="1"/>
      <protection/>
    </xf>
    <xf numFmtId="0" fontId="25" fillId="24" borderId="21" xfId="0" applyFont="1" applyFill="1" applyBorder="1" applyAlignment="1">
      <alignment horizontal="center" wrapText="1"/>
    </xf>
    <xf numFmtId="0" fontId="25" fillId="4" borderId="23" xfId="0" applyFont="1" applyFill="1" applyBorder="1" applyAlignment="1">
      <alignment wrapText="1"/>
    </xf>
    <xf numFmtId="0" fontId="23" fillId="4" borderId="13" xfId="0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0" fontId="25" fillId="4" borderId="36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/>
    </xf>
    <xf numFmtId="0" fontId="0" fillId="0" borderId="15" xfId="51" applyFont="1" applyBorder="1" applyAlignment="1">
      <alignment wrapText="1"/>
      <protection/>
    </xf>
    <xf numFmtId="0" fontId="25" fillId="0" borderId="11" xfId="49" applyFont="1" applyBorder="1" applyAlignment="1">
      <alignment wrapText="1"/>
      <protection/>
    </xf>
    <xf numFmtId="0" fontId="25" fillId="6" borderId="23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23" fillId="6" borderId="13" xfId="0" applyFont="1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25" fillId="6" borderId="21" xfId="0" applyFont="1" applyFill="1" applyBorder="1" applyAlignment="1">
      <alignment wrapText="1"/>
    </xf>
    <xf numFmtId="2" fontId="0" fillId="0" borderId="37" xfId="48" applyNumberFormat="1" applyFont="1" applyBorder="1" applyAlignment="1">
      <alignment wrapText="1"/>
      <protection/>
    </xf>
    <xf numFmtId="0" fontId="21" fillId="0" borderId="0" xfId="49" applyFont="1" applyAlignment="1">
      <alignment horizontal="left"/>
      <protection/>
    </xf>
    <xf numFmtId="0" fontId="25" fillId="0" borderId="0" xfId="51" applyFont="1" applyFill="1" applyBorder="1">
      <alignment/>
      <protection/>
    </xf>
    <xf numFmtId="3" fontId="25" fillId="0" borderId="0" xfId="51" applyNumberFormat="1" applyFont="1" applyFill="1" applyBorder="1">
      <alignment/>
      <protection/>
    </xf>
    <xf numFmtId="3" fontId="25" fillId="0" borderId="0" xfId="51" applyNumberFormat="1" applyFont="1" applyFill="1" applyBorder="1" applyAlignment="1">
      <alignment horizontal="right"/>
      <protection/>
    </xf>
    <xf numFmtId="181" fontId="25" fillId="0" borderId="0" xfId="47" applyNumberFormat="1" applyFont="1" applyFill="1" applyBorder="1" applyAlignment="1">
      <alignment horizontal="right"/>
      <protection/>
    </xf>
    <xf numFmtId="0" fontId="0" fillId="0" borderId="0" xfId="51" applyFill="1">
      <alignment/>
      <protection/>
    </xf>
    <xf numFmtId="3" fontId="0" fillId="0" borderId="0" xfId="51" applyNumberFormat="1" applyFill="1">
      <alignment/>
      <protection/>
    </xf>
    <xf numFmtId="3" fontId="23" fillId="0" borderId="0" xfId="51" applyNumberFormat="1" applyFont="1" applyFill="1">
      <alignment/>
      <protection/>
    </xf>
    <xf numFmtId="181" fontId="0" fillId="0" borderId="0" xfId="51" applyNumberFormat="1" applyFill="1" applyAlignment="1">
      <alignment horizontal="right"/>
      <protection/>
    </xf>
    <xf numFmtId="182" fontId="0" fillId="0" borderId="18" xfId="49" applyNumberFormat="1" applyBorder="1">
      <alignment/>
      <protection/>
    </xf>
    <xf numFmtId="182" fontId="0" fillId="0" borderId="19" xfId="49" applyNumberFormat="1" applyBorder="1">
      <alignment/>
      <protection/>
    </xf>
    <xf numFmtId="182" fontId="25" fillId="0" borderId="19" xfId="49" applyNumberFormat="1" applyFont="1" applyBorder="1">
      <alignment/>
      <protection/>
    </xf>
    <xf numFmtId="182" fontId="25" fillId="0" borderId="20" xfId="49" applyNumberFormat="1" applyFont="1" applyBorder="1">
      <alignment/>
      <protection/>
    </xf>
    <xf numFmtId="182" fontId="25" fillId="0" borderId="17" xfId="49" applyNumberFormat="1" applyFont="1" applyBorder="1" applyAlignment="1">
      <alignment horizontal="right"/>
      <protection/>
    </xf>
    <xf numFmtId="182" fontId="26" fillId="4" borderId="28" xfId="0" applyNumberFormat="1" applyFont="1" applyFill="1" applyBorder="1" applyAlignment="1">
      <alignment/>
    </xf>
    <xf numFmtId="182" fontId="0" fillId="4" borderId="19" xfId="0" applyNumberFormat="1" applyFont="1" applyFill="1" applyBorder="1" applyAlignment="1">
      <alignment/>
    </xf>
    <xf numFmtId="182" fontId="0" fillId="4" borderId="19" xfId="0" applyNumberFormat="1" applyFont="1" applyFill="1" applyBorder="1" applyAlignment="1">
      <alignment vertical="center"/>
    </xf>
    <xf numFmtId="182" fontId="26" fillId="4" borderId="20" xfId="0" applyNumberFormat="1" applyFont="1" applyFill="1" applyBorder="1" applyAlignment="1">
      <alignment/>
    </xf>
    <xf numFmtId="182" fontId="26" fillId="4" borderId="22" xfId="0" applyNumberFormat="1" applyFont="1" applyFill="1" applyBorder="1" applyAlignment="1">
      <alignment/>
    </xf>
    <xf numFmtId="182" fontId="25" fillId="4" borderId="38" xfId="0" applyNumberFormat="1" applyFont="1" applyFill="1" applyBorder="1" applyAlignment="1">
      <alignment/>
    </xf>
    <xf numFmtId="182" fontId="26" fillId="0" borderId="22" xfId="0" applyNumberFormat="1" applyFont="1" applyBorder="1" applyAlignment="1">
      <alignment/>
    </xf>
    <xf numFmtId="182" fontId="26" fillId="6" borderId="28" xfId="0" applyNumberFormat="1" applyFont="1" applyFill="1" applyBorder="1" applyAlignment="1">
      <alignment/>
    </xf>
    <xf numFmtId="182" fontId="0" fillId="6" borderId="19" xfId="0" applyNumberFormat="1" applyFill="1" applyBorder="1" applyAlignment="1">
      <alignment/>
    </xf>
    <xf numFmtId="182" fontId="0" fillId="6" borderId="20" xfId="0" applyNumberFormat="1" applyFill="1" applyBorder="1" applyAlignment="1">
      <alignment/>
    </xf>
    <xf numFmtId="182" fontId="23" fillId="6" borderId="20" xfId="0" applyNumberFormat="1" applyFont="1" applyFill="1" applyBorder="1" applyAlignment="1">
      <alignment/>
    </xf>
    <xf numFmtId="182" fontId="0" fillId="6" borderId="22" xfId="0" applyNumberFormat="1" applyFill="1" applyBorder="1" applyAlignment="1">
      <alignment/>
    </xf>
    <xf numFmtId="182" fontId="0" fillId="6" borderId="28" xfId="0" applyNumberFormat="1" applyFill="1" applyBorder="1" applyAlignment="1">
      <alignment/>
    </xf>
    <xf numFmtId="182" fontId="25" fillId="6" borderId="22" xfId="0" applyNumberFormat="1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182" fontId="25" fillId="0" borderId="17" xfId="0" applyNumberFormat="1" applyFont="1" applyBorder="1" applyAlignment="1">
      <alignment horizontal="right"/>
    </xf>
    <xf numFmtId="0" fontId="36" fillId="0" borderId="10" xfId="51" applyFont="1" applyBorder="1" applyAlignment="1">
      <alignment horizontal="center"/>
      <protection/>
    </xf>
    <xf numFmtId="0" fontId="36" fillId="0" borderId="14" xfId="51" applyFont="1" applyBorder="1" applyAlignment="1">
      <alignment wrapText="1"/>
      <protection/>
    </xf>
    <xf numFmtId="0" fontId="36" fillId="0" borderId="0" xfId="51" applyFont="1" applyAlignment="1">
      <alignment/>
      <protection/>
    </xf>
    <xf numFmtId="3" fontId="0" fillId="0" borderId="31" xfId="51" applyNumberFormat="1" applyFont="1" applyFill="1" applyBorder="1" applyAlignment="1">
      <alignment horizontal="right"/>
      <protection/>
    </xf>
    <xf numFmtId="3" fontId="0" fillId="0" borderId="14" xfId="51" applyNumberFormat="1" applyFont="1" applyFill="1" applyBorder="1" applyAlignment="1">
      <alignment horizontal="right"/>
      <protection/>
    </xf>
    <xf numFmtId="3" fontId="0" fillId="0" borderId="15" xfId="51" applyNumberFormat="1" applyFont="1" applyFill="1" applyBorder="1" applyAlignment="1">
      <alignment horizontal="right"/>
      <protection/>
    </xf>
    <xf numFmtId="3" fontId="25" fillId="0" borderId="16" xfId="51" applyNumberFormat="1" applyFont="1" applyFill="1" applyBorder="1">
      <alignment/>
      <protection/>
    </xf>
    <xf numFmtId="181" fontId="0" fillId="0" borderId="39" xfId="47" applyNumberFormat="1" applyFont="1" applyBorder="1" applyAlignment="1">
      <alignment horizontal="right"/>
      <protection/>
    </xf>
    <xf numFmtId="181" fontId="0" fillId="0" borderId="40" xfId="47" applyNumberFormat="1" applyFont="1" applyBorder="1" applyAlignment="1">
      <alignment horizontal="right"/>
      <protection/>
    </xf>
    <xf numFmtId="181" fontId="25" fillId="0" borderId="34" xfId="47" applyNumberFormat="1" applyFont="1" applyBorder="1" applyAlignment="1">
      <alignment horizontal="right"/>
      <protection/>
    </xf>
    <xf numFmtId="3" fontId="0" fillId="0" borderId="31" xfId="51" applyNumberFormat="1" applyFont="1" applyFill="1" applyBorder="1" applyAlignment="1">
      <alignment/>
      <protection/>
    </xf>
    <xf numFmtId="3" fontId="0" fillId="0" borderId="14" xfId="51" applyNumberFormat="1" applyFont="1" applyFill="1" applyBorder="1" applyAlignment="1">
      <alignment/>
      <protection/>
    </xf>
    <xf numFmtId="181" fontId="0" fillId="0" borderId="41" xfId="47" applyNumberFormat="1" applyFont="1" applyBorder="1" applyAlignment="1">
      <alignment horizontal="right"/>
      <protection/>
    </xf>
    <xf numFmtId="3" fontId="0" fillId="0" borderId="35" xfId="51" applyNumberFormat="1" applyFont="1" applyFill="1" applyBorder="1" applyAlignment="1">
      <alignment horizontal="right"/>
      <protection/>
    </xf>
    <xf numFmtId="3" fontId="23" fillId="0" borderId="31" xfId="51" applyNumberFormat="1" applyFont="1" applyFill="1" applyBorder="1" applyAlignment="1">
      <alignment horizontal="right"/>
      <protection/>
    </xf>
    <xf numFmtId="3" fontId="23" fillId="0" borderId="14" xfId="51" applyNumberFormat="1" applyFont="1" applyFill="1" applyBorder="1" applyAlignment="1">
      <alignment horizontal="right"/>
      <protection/>
    </xf>
    <xf numFmtId="3" fontId="0" fillId="0" borderId="35" xfId="51" applyNumberFormat="1" applyFont="1" applyFill="1" applyBorder="1" applyAlignment="1">
      <alignment/>
      <protection/>
    </xf>
    <xf numFmtId="3" fontId="23" fillId="0" borderId="35" xfId="51" applyNumberFormat="1" applyFont="1" applyFill="1" applyBorder="1" applyAlignment="1">
      <alignment horizontal="right"/>
      <protection/>
    </xf>
    <xf numFmtId="181" fontId="0" fillId="0" borderId="28" xfId="47" applyNumberFormat="1" applyFont="1" applyBorder="1" applyAlignment="1">
      <alignment horizontal="right"/>
      <protection/>
    </xf>
    <xf numFmtId="181" fontId="0" fillId="0" borderId="19" xfId="47" applyNumberFormat="1" applyFont="1" applyBorder="1" applyAlignment="1">
      <alignment horizontal="right"/>
      <protection/>
    </xf>
    <xf numFmtId="181" fontId="0" fillId="0" borderId="42" xfId="47" applyNumberFormat="1" applyFont="1" applyBorder="1" applyAlignment="1">
      <alignment horizontal="right"/>
      <protection/>
    </xf>
    <xf numFmtId="3" fontId="25" fillId="0" borderId="0" xfId="47" applyNumberFormat="1" applyFont="1" applyFill="1" applyBorder="1">
      <alignment/>
      <protection/>
    </xf>
    <xf numFmtId="181" fontId="0" fillId="0" borderId="39" xfId="47" applyNumberFormat="1" applyFont="1" applyFill="1" applyBorder="1" applyAlignment="1">
      <alignment horizontal="right"/>
      <protection/>
    </xf>
    <xf numFmtId="181" fontId="0" fillId="0" borderId="40" xfId="47" applyNumberFormat="1" applyFont="1" applyFill="1" applyBorder="1" applyAlignment="1">
      <alignment horizontal="right"/>
      <protection/>
    </xf>
    <xf numFmtId="181" fontId="0" fillId="0" borderId="43" xfId="47" applyNumberFormat="1" applyFont="1" applyBorder="1" applyAlignment="1">
      <alignment horizontal="right"/>
      <protection/>
    </xf>
    <xf numFmtId="181" fontId="0" fillId="0" borderId="44" xfId="47" applyNumberFormat="1" applyFont="1" applyBorder="1" applyAlignment="1">
      <alignment horizontal="right"/>
      <protection/>
    </xf>
    <xf numFmtId="3" fontId="0" fillId="0" borderId="45" xfId="51" applyNumberFormat="1" applyFont="1" applyFill="1" applyBorder="1" applyAlignment="1">
      <alignment/>
      <protection/>
    </xf>
    <xf numFmtId="181" fontId="25" fillId="0" borderId="34" xfId="47" applyNumberFormat="1" applyFont="1" applyFill="1" applyBorder="1" applyAlignment="1">
      <alignment horizontal="right"/>
      <protection/>
    </xf>
    <xf numFmtId="3" fontId="36" fillId="0" borderId="14" xfId="51" applyNumberFormat="1" applyFont="1" applyFill="1" applyBorder="1" applyAlignment="1">
      <alignment/>
      <protection/>
    </xf>
    <xf numFmtId="181" fontId="36" fillId="0" borderId="40" xfId="47" applyNumberFormat="1" applyFont="1" applyBorder="1" applyAlignment="1">
      <alignment horizontal="right"/>
      <protection/>
    </xf>
    <xf numFmtId="3" fontId="0" fillId="0" borderId="15" xfId="51" applyNumberFormat="1" applyFont="1" applyFill="1" applyBorder="1" applyAlignment="1">
      <alignment/>
      <protection/>
    </xf>
    <xf numFmtId="3" fontId="25" fillId="0" borderId="25" xfId="51" applyNumberFormat="1" applyFont="1" applyFill="1" applyBorder="1">
      <alignment/>
      <protection/>
    </xf>
    <xf numFmtId="3" fontId="0" fillId="0" borderId="46" xfId="51" applyNumberFormat="1" applyFont="1" applyFill="1" applyBorder="1" applyAlignment="1">
      <alignment/>
      <protection/>
    </xf>
    <xf numFmtId="3" fontId="0" fillId="0" borderId="47" xfId="51" applyNumberFormat="1" applyFont="1" applyFill="1" applyBorder="1" applyAlignment="1">
      <alignment/>
      <protection/>
    </xf>
    <xf numFmtId="3" fontId="25" fillId="0" borderId="48" xfId="51" applyNumberFormat="1" applyFont="1" applyBorder="1">
      <alignment/>
      <protection/>
    </xf>
    <xf numFmtId="0" fontId="0" fillId="0" borderId="15" xfId="51" applyFont="1" applyBorder="1" applyAlignment="1">
      <alignment wrapText="1"/>
      <protection/>
    </xf>
    <xf numFmtId="3" fontId="23" fillId="0" borderId="15" xfId="51" applyNumberFormat="1" applyFont="1" applyFill="1" applyBorder="1" applyAlignment="1">
      <alignment horizontal="right"/>
      <protection/>
    </xf>
    <xf numFmtId="181" fontId="0" fillId="0" borderId="20" xfId="47" applyNumberFormat="1" applyFont="1" applyBorder="1" applyAlignment="1">
      <alignment horizontal="right"/>
      <protection/>
    </xf>
    <xf numFmtId="3" fontId="25" fillId="0" borderId="16" xfId="51" applyNumberFormat="1" applyFont="1" applyFill="1" applyBorder="1" applyAlignment="1">
      <alignment horizontal="right"/>
      <protection/>
    </xf>
    <xf numFmtId="181" fontId="25" fillId="0" borderId="17" xfId="47" applyNumberFormat="1" applyFont="1" applyBorder="1" applyAlignment="1">
      <alignment horizontal="right"/>
      <protection/>
    </xf>
    <xf numFmtId="3" fontId="0" fillId="0" borderId="31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0" fillId="0" borderId="14" xfId="50" applyNumberFormat="1" applyFill="1" applyBorder="1">
      <alignment/>
      <protection/>
    </xf>
    <xf numFmtId="3" fontId="23" fillId="0" borderId="14" xfId="50" applyNumberFormat="1" applyFont="1" applyFill="1" applyBorder="1">
      <alignment/>
      <protection/>
    </xf>
    <xf numFmtId="3" fontId="0" fillId="0" borderId="15" xfId="50" applyNumberFormat="1" applyFill="1" applyBorder="1">
      <alignment/>
      <protection/>
    </xf>
    <xf numFmtId="3" fontId="23" fillId="0" borderId="15" xfId="50" applyNumberFormat="1" applyFont="1" applyFill="1" applyBorder="1">
      <alignment/>
      <protection/>
    </xf>
    <xf numFmtId="3" fontId="25" fillId="0" borderId="16" xfId="50" applyNumberFormat="1" applyFont="1" applyFill="1" applyBorder="1">
      <alignment/>
      <protection/>
    </xf>
    <xf numFmtId="3" fontId="26" fillId="0" borderId="24" xfId="0" applyNumberFormat="1" applyFont="1" applyFill="1" applyBorder="1" applyAlignment="1">
      <alignment/>
    </xf>
    <xf numFmtId="0" fontId="26" fillId="4" borderId="31" xfId="0" applyFont="1" applyFill="1" applyBorder="1" applyAlignment="1">
      <alignment horizontal="center"/>
    </xf>
    <xf numFmtId="3" fontId="26" fillId="4" borderId="31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 horizontal="right"/>
    </xf>
    <xf numFmtId="3" fontId="23" fillId="4" borderId="14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 horizontal="right" vertical="center"/>
    </xf>
    <xf numFmtId="3" fontId="23" fillId="4" borderId="14" xfId="0" applyNumberFormat="1" applyFont="1" applyFill="1" applyBorder="1" applyAlignment="1">
      <alignment vertical="center"/>
    </xf>
    <xf numFmtId="3" fontId="23" fillId="4" borderId="15" xfId="0" applyNumberFormat="1" applyFont="1" applyFill="1" applyBorder="1" applyAlignment="1">
      <alignment/>
    </xf>
    <xf numFmtId="3" fontId="26" fillId="4" borderId="15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 horizontal="right"/>
    </xf>
    <xf numFmtId="3" fontId="26" fillId="4" borderId="24" xfId="0" applyNumberFormat="1" applyFont="1" applyFill="1" applyBorder="1" applyAlignment="1">
      <alignment/>
    </xf>
    <xf numFmtId="3" fontId="0" fillId="4" borderId="31" xfId="0" applyNumberFormat="1" applyFont="1" applyFill="1" applyBorder="1" applyAlignment="1">
      <alignment horizontal="right"/>
    </xf>
    <xf numFmtId="3" fontId="0" fillId="4" borderId="14" xfId="0" applyNumberFormat="1" applyFill="1" applyBorder="1" applyAlignment="1">
      <alignment vertical="center"/>
    </xf>
    <xf numFmtId="3" fontId="25" fillId="4" borderId="45" xfId="0" applyNumberFormat="1" applyFont="1" applyFill="1" applyBorder="1" applyAlignment="1">
      <alignment horizontal="right"/>
    </xf>
    <xf numFmtId="3" fontId="25" fillId="4" borderId="45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 horizontal="right"/>
    </xf>
    <xf numFmtId="3" fontId="0" fillId="6" borderId="31" xfId="0" applyNumberFormat="1" applyFont="1" applyFill="1" applyBorder="1" applyAlignment="1">
      <alignment horizontal="right"/>
    </xf>
    <xf numFmtId="3" fontId="26" fillId="6" borderId="31" xfId="0" applyNumberFormat="1" applyFont="1" applyFill="1" applyBorder="1" applyAlignment="1">
      <alignment/>
    </xf>
    <xf numFmtId="3" fontId="0" fillId="6" borderId="14" xfId="0" applyNumberFormat="1" applyFont="1" applyFill="1" applyBorder="1" applyAlignment="1">
      <alignment/>
    </xf>
    <xf numFmtId="3" fontId="23" fillId="6" borderId="14" xfId="0" applyNumberFormat="1" applyFont="1" applyFill="1" applyBorder="1" applyAlignment="1">
      <alignment/>
    </xf>
    <xf numFmtId="3" fontId="0" fillId="6" borderId="14" xfId="0" applyNumberFormat="1" applyFont="1" applyFill="1" applyBorder="1" applyAlignment="1">
      <alignment horizontal="right"/>
    </xf>
    <xf numFmtId="3" fontId="0" fillId="6" borderId="14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3" fontId="23" fillId="6" borderId="15" xfId="0" applyNumberFormat="1" applyFont="1" applyFill="1" applyBorder="1" applyAlignment="1">
      <alignment/>
    </xf>
    <xf numFmtId="3" fontId="0" fillId="6" borderId="24" xfId="0" applyNumberFormat="1" applyFill="1" applyBorder="1" applyAlignment="1">
      <alignment/>
    </xf>
    <xf numFmtId="3" fontId="23" fillId="6" borderId="24" xfId="0" applyNumberFormat="1" applyFont="1" applyFill="1" applyBorder="1" applyAlignment="1">
      <alignment/>
    </xf>
    <xf numFmtId="3" fontId="0" fillId="6" borderId="31" xfId="0" applyNumberFormat="1" applyFill="1" applyBorder="1" applyAlignment="1">
      <alignment/>
    </xf>
    <xf numFmtId="3" fontId="23" fillId="6" borderId="31" xfId="0" applyNumberFormat="1" applyFont="1" applyFill="1" applyBorder="1" applyAlignment="1">
      <alignment/>
    </xf>
    <xf numFmtId="3" fontId="25" fillId="6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0" fillId="0" borderId="37" xfId="49" applyNumberFormat="1" applyFill="1" applyBorder="1">
      <alignment/>
      <protection/>
    </xf>
    <xf numFmtId="3" fontId="23" fillId="0" borderId="49" xfId="49" applyNumberFormat="1" applyFont="1" applyFill="1" applyBorder="1">
      <alignment/>
      <protection/>
    </xf>
    <xf numFmtId="3" fontId="0" fillId="0" borderId="14" xfId="49" applyNumberFormat="1" applyFill="1" applyBorder="1">
      <alignment/>
      <protection/>
    </xf>
    <xf numFmtId="3" fontId="23" fillId="0" borderId="47" xfId="49" applyNumberFormat="1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3" fontId="25" fillId="0" borderId="47" xfId="49" applyNumberFormat="1" applyFont="1" applyFill="1" applyBorder="1">
      <alignment/>
      <protection/>
    </xf>
    <xf numFmtId="3" fontId="25" fillId="0" borderId="15" xfId="49" applyNumberFormat="1" applyFont="1" applyFill="1" applyBorder="1">
      <alignment/>
      <protection/>
    </xf>
    <xf numFmtId="3" fontId="25" fillId="0" borderId="50" xfId="49" applyNumberFormat="1" applyFont="1" applyFill="1" applyBorder="1">
      <alignment/>
      <protection/>
    </xf>
    <xf numFmtId="3" fontId="25" fillId="0" borderId="16" xfId="49" applyNumberFormat="1" applyFont="1" applyFill="1" applyBorder="1">
      <alignment/>
      <protection/>
    </xf>
    <xf numFmtId="3" fontId="25" fillId="0" borderId="25" xfId="49" applyNumberFormat="1" applyFont="1" applyFill="1" applyBorder="1">
      <alignment/>
      <protection/>
    </xf>
    <xf numFmtId="0" fontId="0" fillId="0" borderId="13" xfId="0" applyFont="1" applyBorder="1" applyAlignment="1">
      <alignment wrapText="1"/>
    </xf>
    <xf numFmtId="182" fontId="0" fillId="0" borderId="20" xfId="0" applyNumberFormat="1" applyFill="1" applyBorder="1" applyAlignment="1">
      <alignment/>
    </xf>
    <xf numFmtId="3" fontId="0" fillId="0" borderId="35" xfId="51" applyNumberFormat="1" applyFont="1" applyBorder="1" applyAlignment="1">
      <alignment wrapText="1"/>
      <protection/>
    </xf>
    <xf numFmtId="3" fontId="0" fillId="0" borderId="51" xfId="51" applyNumberFormat="1" applyFont="1" applyFill="1" applyBorder="1" applyAlignment="1">
      <alignment/>
      <protection/>
    </xf>
    <xf numFmtId="49" fontId="0" fillId="0" borderId="12" xfId="50" applyNumberFormat="1" applyBorder="1" applyAlignment="1">
      <alignment horizontal="center"/>
      <protection/>
    </xf>
    <xf numFmtId="0" fontId="0" fillId="0" borderId="37" xfId="50" applyBorder="1" applyAlignment="1">
      <alignment wrapText="1"/>
      <protection/>
    </xf>
    <xf numFmtId="3" fontId="0" fillId="0" borderId="37" xfId="50" applyNumberFormat="1" applyFill="1" applyBorder="1">
      <alignment/>
      <protection/>
    </xf>
    <xf numFmtId="3" fontId="23" fillId="0" borderId="37" xfId="50" applyNumberFormat="1" applyFont="1" applyFill="1" applyBorder="1">
      <alignment/>
      <protection/>
    </xf>
    <xf numFmtId="182" fontId="0" fillId="0" borderId="18" xfId="50" applyNumberFormat="1" applyBorder="1">
      <alignment/>
      <protection/>
    </xf>
    <xf numFmtId="49" fontId="23" fillId="24" borderId="11" xfId="50" applyNumberFormat="1" applyFont="1" applyFill="1" applyBorder="1" applyAlignment="1">
      <alignment horizontal="center" wrapText="1"/>
      <protection/>
    </xf>
    <xf numFmtId="0" fontId="25" fillId="24" borderId="16" xfId="50" applyFont="1" applyFill="1" applyBorder="1" applyAlignment="1">
      <alignment horizontal="center"/>
      <protection/>
    </xf>
    <xf numFmtId="0" fontId="0" fillId="0" borderId="21" xfId="51" applyFont="1" applyBorder="1" applyAlignment="1">
      <alignment horizontal="center"/>
      <protection/>
    </xf>
    <xf numFmtId="0" fontId="0" fillId="0" borderId="24" xfId="51" applyFont="1" applyBorder="1" applyAlignment="1">
      <alignment wrapText="1"/>
      <protection/>
    </xf>
    <xf numFmtId="3" fontId="0" fillId="0" borderId="24" xfId="51" applyNumberFormat="1" applyFont="1" applyFill="1" applyBorder="1" applyAlignment="1">
      <alignment horizontal="right"/>
      <protection/>
    </xf>
    <xf numFmtId="3" fontId="23" fillId="0" borderId="24" xfId="51" applyNumberFormat="1" applyFont="1" applyFill="1" applyBorder="1" applyAlignment="1">
      <alignment horizontal="right"/>
      <protection/>
    </xf>
    <xf numFmtId="181" fontId="0" fillId="0" borderId="22" xfId="47" applyNumberFormat="1" applyFont="1" applyBorder="1" applyAlignment="1">
      <alignment horizontal="right"/>
      <protection/>
    </xf>
    <xf numFmtId="3" fontId="37" fillId="0" borderId="14" xfId="51" applyNumberFormat="1" applyFont="1" applyFill="1" applyBorder="1" applyAlignment="1">
      <alignment horizontal="right"/>
      <protection/>
    </xf>
    <xf numFmtId="3" fontId="36" fillId="0" borderId="14" xfId="51" applyNumberFormat="1" applyFont="1" applyFill="1" applyBorder="1" applyAlignment="1">
      <alignment horizontal="right"/>
      <protection/>
    </xf>
    <xf numFmtId="3" fontId="23" fillId="0" borderId="45" xfId="51" applyNumberFormat="1" applyFont="1" applyFill="1" applyBorder="1" applyAlignment="1">
      <alignment horizontal="right"/>
      <protection/>
    </xf>
    <xf numFmtId="3" fontId="25" fillId="0" borderId="52" xfId="51" applyNumberFormat="1" applyFont="1" applyFill="1" applyBorder="1" applyAlignment="1">
      <alignment horizontal="right"/>
      <protection/>
    </xf>
    <xf numFmtId="0" fontId="0" fillId="0" borderId="31" xfId="51" applyFont="1" applyBorder="1" applyAlignment="1">
      <alignment horizontal="left" vertical="center" wrapText="1"/>
      <protection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24" fillId="0" borderId="0" xfId="50" applyFont="1" applyAlignment="1">
      <alignment horizontal="left"/>
      <protection/>
    </xf>
    <xf numFmtId="0" fontId="29" fillId="0" borderId="0" xfId="50" applyFont="1" applyAlignment="1">
      <alignment horizontal="left"/>
      <protection/>
    </xf>
    <xf numFmtId="0" fontId="0" fillId="0" borderId="0" xfId="0" applyAlignment="1">
      <alignment/>
    </xf>
    <xf numFmtId="0" fontId="24" fillId="0" borderId="0" xfId="51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49" applyFont="1">
      <alignment/>
      <protection/>
    </xf>
    <xf numFmtId="182" fontId="0" fillId="0" borderId="0" xfId="49" applyNumberFormat="1" applyFont="1" applyAlignment="1">
      <alignment horizontal="righ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-7" xfId="47"/>
    <cellStyle name="normální_10" xfId="48"/>
    <cellStyle name="normální_čerp.-celek 1.-9.09" xfId="49"/>
    <cellStyle name="normální_Fondy" xfId="50"/>
    <cellStyle name="normální_t 01" xfId="51"/>
    <cellStyle name="normální_t 0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5.7109375" style="2" customWidth="1"/>
    <col min="2" max="2" width="25.7109375" style="39" customWidth="1"/>
    <col min="3" max="3" width="27.7109375" style="102" customWidth="1"/>
    <col min="4" max="4" width="10.7109375" style="70" customWidth="1"/>
    <col min="5" max="16384" width="9.140625" style="2" customWidth="1"/>
  </cols>
  <sheetData>
    <row r="1" ht="18" customHeight="1">
      <c r="A1" s="380" t="s">
        <v>196</v>
      </c>
    </row>
    <row r="2" ht="12.75">
      <c r="D2" s="381" t="s">
        <v>197</v>
      </c>
    </row>
    <row r="3" spans="1:4" ht="16.5" customHeight="1">
      <c r="A3" s="374"/>
      <c r="B3" s="373"/>
      <c r="C3" s="372"/>
      <c r="D3" s="94"/>
    </row>
    <row r="4" ht="24" customHeight="1">
      <c r="A4" s="1" t="s">
        <v>80</v>
      </c>
    </row>
    <row r="5" ht="15" customHeight="1">
      <c r="A5" s="28"/>
    </row>
    <row r="6" ht="18">
      <c r="A6" s="30" t="s">
        <v>5</v>
      </c>
    </row>
    <row r="7" ht="15" customHeight="1">
      <c r="A7" s="31"/>
    </row>
    <row r="8" spans="1:4" ht="15" customHeight="1" thickBot="1">
      <c r="A8" s="29"/>
      <c r="D8" s="61" t="s">
        <v>0</v>
      </c>
    </row>
    <row r="9" spans="1:4" ht="45.75" customHeight="1" thickBot="1">
      <c r="A9" s="32" t="s">
        <v>6</v>
      </c>
      <c r="B9" s="73" t="s">
        <v>90</v>
      </c>
      <c r="C9" s="95" t="s">
        <v>81</v>
      </c>
      <c r="D9" s="74" t="s">
        <v>82</v>
      </c>
    </row>
    <row r="10" spans="1:4" ht="20.25" customHeight="1">
      <c r="A10" s="33" t="s">
        <v>7</v>
      </c>
      <c r="B10" s="341">
        <v>6350000</v>
      </c>
      <c r="C10" s="342">
        <v>6520000</v>
      </c>
      <c r="D10" s="229">
        <f aca="true" t="shared" si="0" ref="D10:D18">C10/B10*100</f>
        <v>102.67716535433071</v>
      </c>
    </row>
    <row r="11" spans="1:4" ht="20.25" customHeight="1">
      <c r="A11" s="34" t="s">
        <v>8</v>
      </c>
      <c r="B11" s="343">
        <v>351321</v>
      </c>
      <c r="C11" s="344">
        <v>308319</v>
      </c>
      <c r="D11" s="230">
        <f t="shared" si="0"/>
        <v>87.75991187546431</v>
      </c>
    </row>
    <row r="12" spans="1:4" ht="20.25" customHeight="1">
      <c r="A12" s="34" t="s">
        <v>9</v>
      </c>
      <c r="B12" s="343">
        <v>10000</v>
      </c>
      <c r="C12" s="344">
        <v>10000</v>
      </c>
      <c r="D12" s="230">
        <f t="shared" si="0"/>
        <v>100</v>
      </c>
    </row>
    <row r="13" spans="1:4" ht="20.25" customHeight="1">
      <c r="A13" s="34" t="s">
        <v>10</v>
      </c>
      <c r="B13" s="343">
        <v>9033559</v>
      </c>
      <c r="C13" s="344">
        <v>9120587</v>
      </c>
      <c r="D13" s="230">
        <f t="shared" si="0"/>
        <v>100.9633855272324</v>
      </c>
    </row>
    <row r="14" spans="1:4" s="31" customFormat="1" ht="30" customHeight="1">
      <c r="A14" s="35" t="s">
        <v>11</v>
      </c>
      <c r="B14" s="345">
        <f>SUM(B10:B13)</f>
        <v>15744880</v>
      </c>
      <c r="C14" s="346">
        <f>SUM(C10:C13)</f>
        <v>15958906</v>
      </c>
      <c r="D14" s="231">
        <f t="shared" si="0"/>
        <v>101.35933713054656</v>
      </c>
    </row>
    <row r="15" spans="1:4" s="31" customFormat="1" ht="30" customHeight="1">
      <c r="A15" s="36" t="s">
        <v>12</v>
      </c>
      <c r="B15" s="345">
        <v>15915393</v>
      </c>
      <c r="C15" s="346">
        <v>15929419</v>
      </c>
      <c r="D15" s="231">
        <f t="shared" si="0"/>
        <v>100.08812851809566</v>
      </c>
    </row>
    <row r="16" spans="1:4" s="31" customFormat="1" ht="30" customHeight="1">
      <c r="A16" s="36" t="s">
        <v>13</v>
      </c>
      <c r="B16" s="345">
        <f>B14-B15</f>
        <v>-170513</v>
      </c>
      <c r="C16" s="346">
        <f>C14-C15</f>
        <v>29487</v>
      </c>
      <c r="D16" s="231">
        <f t="shared" si="0"/>
        <v>-17.293109616275594</v>
      </c>
    </row>
    <row r="17" spans="1:4" ht="20.25" customHeight="1">
      <c r="A17" s="37" t="s">
        <v>14</v>
      </c>
      <c r="B17" s="343">
        <v>410000</v>
      </c>
      <c r="C17" s="344">
        <v>210000</v>
      </c>
      <c r="D17" s="230">
        <f t="shared" si="0"/>
        <v>51.21951219512195</v>
      </c>
    </row>
    <row r="18" spans="1:4" ht="20.25" customHeight="1">
      <c r="A18" s="37" t="s">
        <v>15</v>
      </c>
      <c r="B18" s="343">
        <v>-239487</v>
      </c>
      <c r="C18" s="344">
        <v>-239487</v>
      </c>
      <c r="D18" s="230">
        <f t="shared" si="0"/>
        <v>100</v>
      </c>
    </row>
    <row r="19" spans="1:4" s="31" customFormat="1" ht="30" customHeight="1" thickBot="1">
      <c r="A19" s="68" t="s">
        <v>16</v>
      </c>
      <c r="B19" s="347">
        <f>SUM(B17:B18)</f>
        <v>170513</v>
      </c>
      <c r="C19" s="348">
        <f>SUM(C17:C18)</f>
        <v>-29487</v>
      </c>
      <c r="D19" s="232">
        <f>C19/B19*100</f>
        <v>-17.293109616275594</v>
      </c>
    </row>
    <row r="20" spans="1:4" s="31" customFormat="1" ht="30" customHeight="1" thickBot="1">
      <c r="A20" s="212" t="s">
        <v>17</v>
      </c>
      <c r="B20" s="349">
        <f>SUM(B16+B19)</f>
        <v>0</v>
      </c>
      <c r="C20" s="350">
        <f>SUM(C16+C19)</f>
        <v>0</v>
      </c>
      <c r="D20" s="233"/>
    </row>
    <row r="21" ht="15.75">
      <c r="A21" s="38"/>
    </row>
    <row r="22" ht="15.75">
      <c r="A22" s="38"/>
    </row>
    <row r="23" ht="15.75">
      <c r="A23" s="38"/>
    </row>
    <row r="24" ht="15.75">
      <c r="A24" s="38"/>
    </row>
    <row r="25" ht="15.75">
      <c r="A25" s="38"/>
    </row>
    <row r="26" ht="15.75">
      <c r="A26" s="38"/>
    </row>
    <row r="27" ht="15.75">
      <c r="A27" s="38"/>
    </row>
    <row r="28" ht="15.75">
      <c r="A28" s="38"/>
    </row>
    <row r="29" ht="15.75">
      <c r="A29" s="38"/>
    </row>
    <row r="30" ht="15.75">
      <c r="A30" s="38"/>
    </row>
    <row r="31" ht="15.75">
      <c r="A31" s="38"/>
    </row>
    <row r="32" ht="15.75">
      <c r="A32" s="38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53" t="s">
        <v>147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2212</v>
      </c>
      <c r="B8" s="142" t="s">
        <v>143</v>
      </c>
      <c r="C8" s="260">
        <v>808900</v>
      </c>
      <c r="D8" s="264">
        <v>900000</v>
      </c>
      <c r="E8" s="257">
        <f aca="true" t="shared" si="0" ref="E8:E13">D8/C8*100</f>
        <v>111.26220793670416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2221</v>
      </c>
      <c r="B9" s="144" t="s">
        <v>142</v>
      </c>
      <c r="C9" s="261">
        <v>670000</v>
      </c>
      <c r="D9" s="265">
        <v>670000</v>
      </c>
      <c r="E9" s="258">
        <f t="shared" si="0"/>
        <v>100</v>
      </c>
    </row>
    <row r="10" spans="1:5" s="130" customFormat="1" ht="15" customHeight="1">
      <c r="A10" s="143">
        <v>2242</v>
      </c>
      <c r="B10" s="144" t="s">
        <v>141</v>
      </c>
      <c r="C10" s="261">
        <v>975000</v>
      </c>
      <c r="D10" s="265">
        <v>1025000</v>
      </c>
      <c r="E10" s="258">
        <f t="shared" si="0"/>
        <v>105.12820512820514</v>
      </c>
    </row>
    <row r="11" spans="1:5" s="130" customFormat="1" ht="15" customHeight="1">
      <c r="A11" s="143">
        <v>2223</v>
      </c>
      <c r="B11" s="144" t="s">
        <v>140</v>
      </c>
      <c r="C11" s="261">
        <v>1500</v>
      </c>
      <c r="D11" s="265">
        <v>1500</v>
      </c>
      <c r="E11" s="258">
        <f t="shared" si="0"/>
        <v>100</v>
      </c>
    </row>
    <row r="12" spans="1:5" s="130" customFormat="1" ht="15" customHeight="1">
      <c r="A12" s="143">
        <v>2239</v>
      </c>
      <c r="B12" s="144" t="s">
        <v>171</v>
      </c>
      <c r="C12" s="261">
        <v>960</v>
      </c>
      <c r="D12" s="265">
        <v>960</v>
      </c>
      <c r="E12" s="258">
        <f t="shared" si="0"/>
        <v>100</v>
      </c>
    </row>
    <row r="13" spans="1:5" s="130" customFormat="1" ht="15" customHeight="1">
      <c r="A13" s="143">
        <v>2299</v>
      </c>
      <c r="B13" s="144" t="s">
        <v>139</v>
      </c>
      <c r="C13" s="261">
        <v>2200</v>
      </c>
      <c r="D13" s="265">
        <v>4000</v>
      </c>
      <c r="E13" s="258">
        <f t="shared" si="0"/>
        <v>181.8181818181818</v>
      </c>
    </row>
    <row r="14" spans="1:5" s="130" customFormat="1" ht="15" customHeight="1" thickBot="1">
      <c r="A14" s="143">
        <v>6172</v>
      </c>
      <c r="B14" s="146" t="s">
        <v>118</v>
      </c>
      <c r="C14" s="261">
        <v>0</v>
      </c>
      <c r="D14" s="267">
        <v>65</v>
      </c>
      <c r="E14" s="258"/>
    </row>
    <row r="15" spans="1:5" s="136" customFormat="1" ht="19.5" customHeight="1" thickBot="1">
      <c r="A15" s="134"/>
      <c r="B15" s="135" t="s">
        <v>104</v>
      </c>
      <c r="C15" s="256">
        <f>SUM(C8:C14)</f>
        <v>2458560</v>
      </c>
      <c r="D15" s="288">
        <f>SUM(D8:D14)</f>
        <v>2601525</v>
      </c>
      <c r="E15" s="259">
        <f>D15/C15*100</f>
        <v>105.81498926200703</v>
      </c>
    </row>
    <row r="16" spans="1:5" ht="15" customHeight="1">
      <c r="A16" s="137"/>
      <c r="B16" s="137"/>
      <c r="C16" s="138"/>
      <c r="D16" s="139"/>
      <c r="E16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173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3269</v>
      </c>
      <c r="B8" s="142" t="s">
        <v>195</v>
      </c>
      <c r="C8" s="260">
        <v>440200</v>
      </c>
      <c r="D8" s="264">
        <v>450200</v>
      </c>
      <c r="E8" s="257">
        <f aca="true" t="shared" si="0" ref="E8:E15">D8/C8*100</f>
        <v>102.27169468423445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3269</v>
      </c>
      <c r="B9" s="144" t="s">
        <v>148</v>
      </c>
      <c r="C9" s="261">
        <v>10000</v>
      </c>
      <c r="D9" s="265">
        <v>13500</v>
      </c>
      <c r="E9" s="258">
        <f t="shared" si="0"/>
        <v>135</v>
      </c>
    </row>
    <row r="10" spans="1:5" s="130" customFormat="1" ht="15" customHeight="1">
      <c r="A10" s="143">
        <v>3269</v>
      </c>
      <c r="B10" s="144" t="s">
        <v>187</v>
      </c>
      <c r="C10" s="261">
        <v>2000</v>
      </c>
      <c r="D10" s="265">
        <v>2000</v>
      </c>
      <c r="E10" s="258">
        <f t="shared" si="0"/>
        <v>100</v>
      </c>
    </row>
    <row r="11" spans="1:5" s="130" customFormat="1" ht="15" customHeight="1">
      <c r="A11" s="143">
        <v>3269</v>
      </c>
      <c r="B11" s="144" t="s">
        <v>160</v>
      </c>
      <c r="C11" s="261">
        <v>7500</v>
      </c>
      <c r="D11" s="265">
        <v>9000</v>
      </c>
      <c r="E11" s="258">
        <f t="shared" si="0"/>
        <v>120</v>
      </c>
    </row>
    <row r="12" spans="1:5" s="130" customFormat="1" ht="15" customHeight="1">
      <c r="A12" s="143">
        <v>3419</v>
      </c>
      <c r="B12" s="146" t="s">
        <v>131</v>
      </c>
      <c r="C12" s="261">
        <v>600</v>
      </c>
      <c r="D12" s="265">
        <v>1100</v>
      </c>
      <c r="E12" s="258">
        <f t="shared" si="0"/>
        <v>183.33333333333331</v>
      </c>
    </row>
    <row r="13" spans="1:5" s="130" customFormat="1" ht="15" customHeight="1">
      <c r="A13" s="143">
        <v>3419</v>
      </c>
      <c r="B13" s="146" t="s">
        <v>130</v>
      </c>
      <c r="C13" s="261">
        <v>1500</v>
      </c>
      <c r="D13" s="265">
        <v>1000</v>
      </c>
      <c r="E13" s="258">
        <f t="shared" si="0"/>
        <v>66.66666666666666</v>
      </c>
    </row>
    <row r="14" spans="1:5" s="130" customFormat="1" ht="15" customHeight="1">
      <c r="A14" s="143">
        <v>3291</v>
      </c>
      <c r="B14" s="144" t="s">
        <v>188</v>
      </c>
      <c r="C14" s="261">
        <v>700</v>
      </c>
      <c r="D14" s="265">
        <v>700</v>
      </c>
      <c r="E14" s="258">
        <f t="shared" si="0"/>
        <v>100</v>
      </c>
    </row>
    <row r="15" spans="1:5" s="130" customFormat="1" ht="15" customHeight="1" thickBot="1">
      <c r="A15" s="147">
        <v>3541</v>
      </c>
      <c r="B15" s="285" t="s">
        <v>129</v>
      </c>
      <c r="C15" s="280">
        <v>500</v>
      </c>
      <c r="D15" s="286">
        <v>500</v>
      </c>
      <c r="E15" s="262">
        <f t="shared" si="0"/>
        <v>100</v>
      </c>
    </row>
    <row r="16" spans="1:5" s="136" customFormat="1" ht="19.5" customHeight="1" thickBot="1">
      <c r="A16" s="134"/>
      <c r="B16" s="135" t="s">
        <v>104</v>
      </c>
      <c r="C16" s="256">
        <f>SUM(C8:C15)</f>
        <v>463000</v>
      </c>
      <c r="D16" s="288">
        <f>SUM(D8:D15)</f>
        <v>478000</v>
      </c>
      <c r="E16" s="259">
        <f>D16/C16*100</f>
        <v>103.23974082073435</v>
      </c>
    </row>
    <row r="17" spans="1:5" ht="15" customHeight="1">
      <c r="A17" s="137"/>
      <c r="B17" s="137"/>
      <c r="C17" s="138"/>
      <c r="D17" s="139"/>
      <c r="E17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149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33.75" customHeight="1">
      <c r="A8" s="141" t="s">
        <v>106</v>
      </c>
      <c r="B8" s="142" t="s">
        <v>107</v>
      </c>
      <c r="C8" s="260">
        <v>200000</v>
      </c>
      <c r="D8" s="264">
        <v>210000</v>
      </c>
      <c r="E8" s="257">
        <f>D8/C8*100</f>
        <v>105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3321</v>
      </c>
      <c r="B9" s="144" t="s">
        <v>108</v>
      </c>
      <c r="C9" s="261">
        <v>600</v>
      </c>
      <c r="D9" s="265">
        <v>600</v>
      </c>
      <c r="E9" s="258">
        <f>D9/C9*100</f>
        <v>100</v>
      </c>
    </row>
    <row r="10" spans="1:5" s="130" customFormat="1" ht="15" customHeight="1">
      <c r="A10" s="143">
        <v>3314</v>
      </c>
      <c r="B10" s="144" t="s">
        <v>109</v>
      </c>
      <c r="C10" s="261">
        <v>5000</v>
      </c>
      <c r="D10" s="265">
        <v>10000</v>
      </c>
      <c r="E10" s="258">
        <f>D10/C10*100</f>
        <v>200</v>
      </c>
    </row>
    <row r="11" spans="1:5" s="252" customFormat="1" ht="15" customHeight="1">
      <c r="A11" s="250"/>
      <c r="B11" s="251" t="s">
        <v>179</v>
      </c>
      <c r="C11" s="278"/>
      <c r="D11" s="367"/>
      <c r="E11" s="279"/>
    </row>
    <row r="12" spans="1:5" s="252" customFormat="1" ht="15" customHeight="1">
      <c r="A12" s="250"/>
      <c r="B12" s="251" t="s">
        <v>180</v>
      </c>
      <c r="C12" s="278"/>
      <c r="D12" s="368">
        <v>2630</v>
      </c>
      <c r="E12" s="279"/>
    </row>
    <row r="13" spans="1:5" s="252" customFormat="1" ht="15" customHeight="1">
      <c r="A13" s="250"/>
      <c r="B13" s="251" t="s">
        <v>181</v>
      </c>
      <c r="C13" s="278"/>
      <c r="D13" s="368">
        <v>1750</v>
      </c>
      <c r="E13" s="279"/>
    </row>
    <row r="14" spans="1:5" s="252" customFormat="1" ht="25.5" customHeight="1">
      <c r="A14" s="250"/>
      <c r="B14" s="251" t="s">
        <v>182</v>
      </c>
      <c r="C14" s="278"/>
      <c r="D14" s="368">
        <v>1250</v>
      </c>
      <c r="E14" s="279"/>
    </row>
    <row r="15" spans="1:5" s="252" customFormat="1" ht="15" customHeight="1">
      <c r="A15" s="250"/>
      <c r="B15" s="251" t="s">
        <v>183</v>
      </c>
      <c r="C15" s="278"/>
      <c r="D15" s="368">
        <v>800</v>
      </c>
      <c r="E15" s="279"/>
    </row>
    <row r="16" spans="1:5" s="252" customFormat="1" ht="15" customHeight="1">
      <c r="A16" s="250"/>
      <c r="B16" s="251" t="s">
        <v>184</v>
      </c>
      <c r="C16" s="278"/>
      <c r="D16" s="368">
        <v>1417</v>
      </c>
      <c r="E16" s="279"/>
    </row>
    <row r="17" spans="1:5" s="252" customFormat="1" ht="15" customHeight="1">
      <c r="A17" s="250"/>
      <c r="B17" s="251" t="s">
        <v>185</v>
      </c>
      <c r="C17" s="278"/>
      <c r="D17" s="368">
        <v>1080</v>
      </c>
      <c r="E17" s="279"/>
    </row>
    <row r="18" spans="1:5" s="252" customFormat="1" ht="15" customHeight="1">
      <c r="A18" s="250"/>
      <c r="B18" s="251" t="s">
        <v>186</v>
      </c>
      <c r="C18" s="278"/>
      <c r="D18" s="368">
        <v>1073</v>
      </c>
      <c r="E18" s="279"/>
    </row>
    <row r="19" spans="1:5" s="130" customFormat="1" ht="26.25" customHeight="1">
      <c r="A19" s="145" t="s">
        <v>106</v>
      </c>
      <c r="B19" s="144" t="s">
        <v>177</v>
      </c>
      <c r="C19" s="261">
        <v>5000</v>
      </c>
      <c r="D19" s="265">
        <v>5000</v>
      </c>
      <c r="E19" s="258">
        <f>D19/C19*100</f>
        <v>100</v>
      </c>
    </row>
    <row r="20" spans="1:5" s="130" customFormat="1" ht="26.25" customHeight="1">
      <c r="A20" s="143">
        <v>3319</v>
      </c>
      <c r="B20" s="144" t="s">
        <v>178</v>
      </c>
      <c r="C20" s="261">
        <v>100</v>
      </c>
      <c r="D20" s="265">
        <v>100</v>
      </c>
      <c r="E20" s="258">
        <f>D20/C20*100</f>
        <v>100</v>
      </c>
    </row>
    <row r="21" spans="1:5" s="130" customFormat="1" ht="15" customHeight="1" thickBot="1">
      <c r="A21" s="165">
        <v>3319</v>
      </c>
      <c r="B21" s="144" t="s">
        <v>170</v>
      </c>
      <c r="C21" s="276">
        <v>0</v>
      </c>
      <c r="D21" s="369">
        <v>10000</v>
      </c>
      <c r="E21" s="275"/>
    </row>
    <row r="22" spans="1:5" s="136" customFormat="1" ht="19.5" customHeight="1" thickBot="1">
      <c r="A22" s="134"/>
      <c r="B22" s="135" t="s">
        <v>104</v>
      </c>
      <c r="C22" s="256">
        <f>SUM(C8:C21)</f>
        <v>210700</v>
      </c>
      <c r="D22" s="288">
        <f>D8+D9+D10+D19+D20+D21</f>
        <v>235700</v>
      </c>
      <c r="E22" s="259">
        <f>D22/C22*100</f>
        <v>111.86521120075939</v>
      </c>
    </row>
    <row r="23" spans="1:5" ht="15" customHeight="1">
      <c r="A23" s="137"/>
      <c r="B23" s="137"/>
      <c r="C23" s="138"/>
      <c r="D23" s="139"/>
      <c r="E23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150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151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3513</v>
      </c>
      <c r="B8" s="150" t="s">
        <v>137</v>
      </c>
      <c r="C8" s="260">
        <v>25000</v>
      </c>
      <c r="D8" s="264">
        <v>26000</v>
      </c>
      <c r="E8" s="272">
        <f aca="true" t="shared" si="0" ref="E8:E14">D8/C8*100</f>
        <v>104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3522</v>
      </c>
      <c r="B9" s="146" t="s">
        <v>136</v>
      </c>
      <c r="C9" s="261">
        <v>13500</v>
      </c>
      <c r="D9" s="265">
        <v>170000</v>
      </c>
      <c r="E9" s="273">
        <f t="shared" si="0"/>
        <v>1259.2592592592594</v>
      </c>
    </row>
    <row r="10" spans="1:5" s="130" customFormat="1" ht="15" customHeight="1">
      <c r="A10" s="143">
        <v>3529</v>
      </c>
      <c r="B10" s="146" t="s">
        <v>135</v>
      </c>
      <c r="C10" s="261">
        <v>80000</v>
      </c>
      <c r="D10" s="265">
        <v>82416</v>
      </c>
      <c r="E10" s="273">
        <f t="shared" si="0"/>
        <v>103.02</v>
      </c>
    </row>
    <row r="11" spans="1:5" s="130" customFormat="1" ht="15" customHeight="1">
      <c r="A11" s="143">
        <v>3533</v>
      </c>
      <c r="B11" s="146" t="s">
        <v>134</v>
      </c>
      <c r="C11" s="261">
        <v>398000</v>
      </c>
      <c r="D11" s="265">
        <v>403000</v>
      </c>
      <c r="E11" s="273">
        <f t="shared" si="0"/>
        <v>101.25628140703517</v>
      </c>
    </row>
    <row r="12" spans="1:5" s="130" customFormat="1" ht="15" customHeight="1">
      <c r="A12" s="143">
        <v>3599</v>
      </c>
      <c r="B12" s="146" t="s">
        <v>133</v>
      </c>
      <c r="C12" s="261">
        <v>750</v>
      </c>
      <c r="D12" s="265">
        <v>750</v>
      </c>
      <c r="E12" s="273">
        <f t="shared" si="0"/>
        <v>100</v>
      </c>
    </row>
    <row r="13" spans="1:5" s="130" customFormat="1" ht="25.5">
      <c r="A13" s="143">
        <v>3599</v>
      </c>
      <c r="B13" s="144" t="s">
        <v>176</v>
      </c>
      <c r="C13" s="261">
        <v>10650</v>
      </c>
      <c r="D13" s="265">
        <v>15650</v>
      </c>
      <c r="E13" s="273">
        <f t="shared" si="0"/>
        <v>146.94835680751171</v>
      </c>
    </row>
    <row r="14" spans="1:5" s="130" customFormat="1" ht="15" customHeight="1" thickBot="1">
      <c r="A14" s="143">
        <v>3599</v>
      </c>
      <c r="B14" s="146" t="s">
        <v>132</v>
      </c>
      <c r="C14" s="261">
        <v>15000</v>
      </c>
      <c r="D14" s="265">
        <v>20000</v>
      </c>
      <c r="E14" s="273">
        <f t="shared" si="0"/>
        <v>133.33333333333331</v>
      </c>
    </row>
    <row r="15" spans="1:5" s="136" customFormat="1" ht="19.5" customHeight="1" thickBot="1">
      <c r="A15" s="134"/>
      <c r="B15" s="135" t="s">
        <v>104</v>
      </c>
      <c r="C15" s="256">
        <f>SUM(C8:C14)</f>
        <v>542900</v>
      </c>
      <c r="D15" s="288">
        <f>SUM(D8:D14)</f>
        <v>717816</v>
      </c>
      <c r="E15" s="277">
        <f>D15/C15*100</f>
        <v>132.2188248296187</v>
      </c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152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271"/>
      <c r="D7" s="222"/>
      <c r="E7" s="126"/>
    </row>
    <row r="8" spans="1:12" s="130" customFormat="1" ht="24.75" customHeight="1">
      <c r="A8" s="155">
        <v>2510</v>
      </c>
      <c r="B8" s="156" t="s">
        <v>115</v>
      </c>
      <c r="C8" s="260">
        <v>1000</v>
      </c>
      <c r="D8" s="264">
        <v>500</v>
      </c>
      <c r="E8" s="272">
        <f>D8/C8*100</f>
        <v>50</v>
      </c>
      <c r="F8" s="129"/>
      <c r="G8" s="129"/>
      <c r="H8" s="129"/>
      <c r="I8" s="129"/>
      <c r="J8" s="129"/>
      <c r="K8" s="129"/>
      <c r="L8" s="129"/>
    </row>
    <row r="9" spans="1:5" s="130" customFormat="1" ht="25.5">
      <c r="A9" s="157">
        <v>2143</v>
      </c>
      <c r="B9" s="158" t="s">
        <v>114</v>
      </c>
      <c r="C9" s="261">
        <v>10000</v>
      </c>
      <c r="D9" s="265">
        <v>4500</v>
      </c>
      <c r="E9" s="273">
        <f>D9/C9*100</f>
        <v>45</v>
      </c>
    </row>
    <row r="10" spans="1:5" s="130" customFormat="1" ht="15" customHeight="1">
      <c r="A10" s="157">
        <v>3636</v>
      </c>
      <c r="B10" s="158" t="s">
        <v>113</v>
      </c>
      <c r="C10" s="261">
        <v>2000</v>
      </c>
      <c r="D10" s="265">
        <v>2000</v>
      </c>
      <c r="E10" s="273">
        <f>D10/C10*100</f>
        <v>100</v>
      </c>
    </row>
    <row r="11" spans="1:5" s="130" customFormat="1" ht="25.5">
      <c r="A11" s="157">
        <v>2143</v>
      </c>
      <c r="B11" s="158" t="s">
        <v>112</v>
      </c>
      <c r="C11" s="261">
        <v>4000</v>
      </c>
      <c r="D11" s="265">
        <v>8000</v>
      </c>
      <c r="E11" s="273">
        <f>D11/C11*100</f>
        <v>200</v>
      </c>
    </row>
    <row r="12" spans="1:5" s="130" customFormat="1" ht="15" customHeight="1">
      <c r="A12" s="143">
        <v>2143</v>
      </c>
      <c r="B12" s="144" t="s">
        <v>111</v>
      </c>
      <c r="C12" s="261">
        <v>0</v>
      </c>
      <c r="D12" s="265">
        <v>4500</v>
      </c>
      <c r="E12" s="258"/>
    </row>
    <row r="13" spans="1:5" s="130" customFormat="1" ht="15" customHeight="1">
      <c r="A13" s="143">
        <v>6172</v>
      </c>
      <c r="B13" s="144" t="s">
        <v>117</v>
      </c>
      <c r="C13" s="261">
        <v>0</v>
      </c>
      <c r="D13" s="265">
        <v>20500</v>
      </c>
      <c r="E13" s="258"/>
    </row>
    <row r="14" spans="1:5" s="130" customFormat="1" ht="25.5">
      <c r="A14" s="143">
        <v>6172</v>
      </c>
      <c r="B14" s="144" t="s">
        <v>168</v>
      </c>
      <c r="C14" s="261">
        <v>0</v>
      </c>
      <c r="D14" s="265">
        <v>1500</v>
      </c>
      <c r="E14" s="258"/>
    </row>
    <row r="15" spans="1:5" s="130" customFormat="1" ht="15" customHeight="1">
      <c r="A15" s="143">
        <v>2143</v>
      </c>
      <c r="B15" s="144" t="s">
        <v>153</v>
      </c>
      <c r="C15" s="261">
        <v>500</v>
      </c>
      <c r="D15" s="265">
        <v>0</v>
      </c>
      <c r="E15" s="258">
        <f>D15/C15*100</f>
        <v>0</v>
      </c>
    </row>
    <row r="16" spans="1:5" s="130" customFormat="1" ht="30.75" customHeight="1" thickBot="1">
      <c r="A16" s="147">
        <v>2143</v>
      </c>
      <c r="B16" s="211" t="s">
        <v>154</v>
      </c>
      <c r="C16" s="280">
        <v>2000</v>
      </c>
      <c r="D16" s="286">
        <v>0</v>
      </c>
      <c r="E16" s="262">
        <f>D16/C16*100</f>
        <v>0</v>
      </c>
    </row>
    <row r="17" spans="1:5" s="136" customFormat="1" ht="19.5" customHeight="1" thickBot="1">
      <c r="A17" s="134"/>
      <c r="B17" s="135" t="s">
        <v>104</v>
      </c>
      <c r="C17" s="256">
        <f>SUM(C8:C16)</f>
        <v>19500</v>
      </c>
      <c r="D17" s="288">
        <f>SUM(D8:D16)</f>
        <v>41500</v>
      </c>
      <c r="E17" s="259">
        <f>D17/C17*100</f>
        <v>212.82051282051282</v>
      </c>
    </row>
    <row r="18" spans="1:5" ht="15" customHeight="1">
      <c r="A18" s="137"/>
      <c r="B18" s="137"/>
      <c r="C18" s="138"/>
      <c r="D18" s="139"/>
      <c r="E18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155</v>
      </c>
      <c r="B4" s="151"/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6172</v>
      </c>
      <c r="B8" s="150" t="s">
        <v>117</v>
      </c>
      <c r="C8" s="260">
        <v>20500</v>
      </c>
      <c r="D8" s="264">
        <v>0</v>
      </c>
      <c r="E8" s="268">
        <f>D8/C8*100</f>
        <v>0</v>
      </c>
      <c r="F8" s="129"/>
      <c r="G8" s="129"/>
      <c r="H8" s="129"/>
      <c r="I8" s="129"/>
      <c r="J8" s="129"/>
      <c r="K8" s="129"/>
      <c r="L8" s="129"/>
    </row>
    <row r="9" spans="1:12" s="130" customFormat="1" ht="25.5" customHeight="1">
      <c r="A9" s="143">
        <v>6172</v>
      </c>
      <c r="B9" s="144" t="s">
        <v>156</v>
      </c>
      <c r="C9" s="261">
        <v>600</v>
      </c>
      <c r="D9" s="265">
        <v>0</v>
      </c>
      <c r="E9" s="269">
        <f>D9/C9*100</f>
        <v>0</v>
      </c>
      <c r="F9" s="129"/>
      <c r="G9" s="129"/>
      <c r="H9" s="129"/>
      <c r="I9" s="129"/>
      <c r="J9" s="129"/>
      <c r="K9" s="129"/>
      <c r="L9" s="129"/>
    </row>
    <row r="10" spans="1:12" s="130" customFormat="1" ht="25.5">
      <c r="A10" s="143">
        <v>3299</v>
      </c>
      <c r="B10" s="146" t="s">
        <v>116</v>
      </c>
      <c r="C10" s="261">
        <v>400</v>
      </c>
      <c r="D10" s="265">
        <v>1000</v>
      </c>
      <c r="E10" s="269">
        <f>D10/C10*100</f>
        <v>250</v>
      </c>
      <c r="F10" s="129"/>
      <c r="G10" s="129"/>
      <c r="H10" s="129"/>
      <c r="I10" s="129"/>
      <c r="J10" s="129"/>
      <c r="K10" s="129"/>
      <c r="L10" s="129"/>
    </row>
    <row r="11" spans="1:12" s="130" customFormat="1" ht="28.5" customHeight="1" thickBot="1">
      <c r="A11" s="161">
        <v>3299</v>
      </c>
      <c r="B11" s="164" t="s">
        <v>169</v>
      </c>
      <c r="C11" s="266">
        <v>0</v>
      </c>
      <c r="D11" s="267">
        <v>6600</v>
      </c>
      <c r="E11" s="270"/>
      <c r="F11" s="129"/>
      <c r="G11" s="129"/>
      <c r="H11" s="129"/>
      <c r="I11" s="129"/>
      <c r="J11" s="129"/>
      <c r="K11" s="129"/>
      <c r="L11" s="129"/>
    </row>
    <row r="12" spans="1:5" s="136" customFormat="1" ht="19.5" customHeight="1" thickBot="1">
      <c r="A12" s="159"/>
      <c r="B12" s="160" t="s">
        <v>104</v>
      </c>
      <c r="C12" s="256">
        <f>SUM(C8:C11)</f>
        <v>21500</v>
      </c>
      <c r="D12" s="370">
        <f>SUM(D8:D11)</f>
        <v>7600</v>
      </c>
      <c r="E12" s="289">
        <f>D12/C12*100</f>
        <v>35.348837209302324</v>
      </c>
    </row>
    <row r="13" spans="1:5" ht="15" customHeight="1">
      <c r="A13" s="137"/>
      <c r="B13" s="137"/>
      <c r="C13" s="138"/>
      <c r="D13" s="139"/>
      <c r="E13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7109375" style="111" customWidth="1"/>
    <col min="2" max="2" width="47.7109375" style="171" customWidth="1"/>
    <col min="3" max="3" width="20.7109375" style="112" customWidth="1"/>
    <col min="4" max="4" width="22.7109375" style="113" customWidth="1"/>
    <col min="5" max="5" width="11.851562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87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72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73" t="s">
        <v>91</v>
      </c>
      <c r="C7" s="124"/>
      <c r="D7" s="125"/>
      <c r="E7" s="126"/>
    </row>
    <row r="8" spans="1:12" s="130" customFormat="1" ht="15" customHeight="1">
      <c r="A8" s="128">
        <v>1019</v>
      </c>
      <c r="B8" s="174" t="s">
        <v>92</v>
      </c>
      <c r="C8" s="253">
        <v>2000</v>
      </c>
      <c r="D8" s="264">
        <v>2000</v>
      </c>
      <c r="E8" s="257">
        <f aca="true" t="shared" si="0" ref="E8:E14">D8/C8*100</f>
        <v>100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31">
        <v>1031</v>
      </c>
      <c r="B9" s="175" t="s">
        <v>93</v>
      </c>
      <c r="C9" s="254">
        <v>3500</v>
      </c>
      <c r="D9" s="265">
        <v>5000</v>
      </c>
      <c r="E9" s="258">
        <f t="shared" si="0"/>
        <v>142.85714285714286</v>
      </c>
    </row>
    <row r="10" spans="1:5" s="130" customFormat="1" ht="15" customHeight="1">
      <c r="A10" s="131">
        <v>1039</v>
      </c>
      <c r="B10" s="175" t="s">
        <v>94</v>
      </c>
      <c r="C10" s="254">
        <v>50</v>
      </c>
      <c r="D10" s="265">
        <v>50</v>
      </c>
      <c r="E10" s="258">
        <f t="shared" si="0"/>
        <v>100</v>
      </c>
    </row>
    <row r="11" spans="1:5" s="130" customFormat="1" ht="15" customHeight="1">
      <c r="A11" s="131">
        <v>1069</v>
      </c>
      <c r="B11" s="175" t="s">
        <v>95</v>
      </c>
      <c r="C11" s="254">
        <v>50</v>
      </c>
      <c r="D11" s="265">
        <v>50</v>
      </c>
      <c r="E11" s="258">
        <f t="shared" si="0"/>
        <v>100</v>
      </c>
    </row>
    <row r="12" spans="1:5" s="130" customFormat="1" ht="15" customHeight="1">
      <c r="A12" s="132">
        <v>2310</v>
      </c>
      <c r="B12" s="176" t="s">
        <v>96</v>
      </c>
      <c r="C12" s="254">
        <v>500</v>
      </c>
      <c r="D12" s="265">
        <v>500</v>
      </c>
      <c r="E12" s="258">
        <f t="shared" si="0"/>
        <v>100</v>
      </c>
    </row>
    <row r="13" spans="1:5" s="130" customFormat="1" ht="25.5">
      <c r="A13" s="131">
        <v>2339</v>
      </c>
      <c r="B13" s="219" t="s">
        <v>175</v>
      </c>
      <c r="C13" s="254">
        <v>300</v>
      </c>
      <c r="D13" s="265">
        <v>300</v>
      </c>
      <c r="E13" s="258">
        <f t="shared" si="0"/>
        <v>100</v>
      </c>
    </row>
    <row r="14" spans="1:5" s="130" customFormat="1" ht="15" customHeight="1">
      <c r="A14" s="131">
        <v>3716</v>
      </c>
      <c r="B14" s="175" t="s">
        <v>97</v>
      </c>
      <c r="C14" s="254">
        <v>1100</v>
      </c>
      <c r="D14" s="265">
        <v>1100</v>
      </c>
      <c r="E14" s="258">
        <f t="shared" si="0"/>
        <v>100</v>
      </c>
    </row>
    <row r="15" spans="1:5" s="130" customFormat="1" ht="15" customHeight="1">
      <c r="A15" s="131">
        <v>3727</v>
      </c>
      <c r="B15" s="175" t="s">
        <v>98</v>
      </c>
      <c r="C15" s="254">
        <v>1500</v>
      </c>
      <c r="D15" s="265">
        <v>1000</v>
      </c>
      <c r="E15" s="258">
        <f aca="true" t="shared" si="1" ref="E15:E21">D15/C15*100</f>
        <v>66.66666666666666</v>
      </c>
    </row>
    <row r="16" spans="1:5" s="130" customFormat="1" ht="15" customHeight="1">
      <c r="A16" s="132">
        <v>3729</v>
      </c>
      <c r="B16" s="175" t="s">
        <v>99</v>
      </c>
      <c r="C16" s="254">
        <v>700</v>
      </c>
      <c r="D16" s="265">
        <v>700</v>
      </c>
      <c r="E16" s="258">
        <f t="shared" si="1"/>
        <v>100</v>
      </c>
    </row>
    <row r="17" spans="1:5" s="130" customFormat="1" ht="15" customHeight="1">
      <c r="A17" s="131">
        <v>3741</v>
      </c>
      <c r="B17" s="175" t="s">
        <v>100</v>
      </c>
      <c r="C17" s="254">
        <v>2080</v>
      </c>
      <c r="D17" s="265">
        <v>2080</v>
      </c>
      <c r="E17" s="258">
        <f t="shared" si="1"/>
        <v>100</v>
      </c>
    </row>
    <row r="18" spans="1:5" s="130" customFormat="1" ht="15" customHeight="1">
      <c r="A18" s="132">
        <v>3742</v>
      </c>
      <c r="B18" s="176" t="s">
        <v>101</v>
      </c>
      <c r="C18" s="254">
        <v>6500</v>
      </c>
      <c r="D18" s="265">
        <v>5000</v>
      </c>
      <c r="E18" s="258">
        <f t="shared" si="1"/>
        <v>76.92307692307693</v>
      </c>
    </row>
    <row r="19" spans="1:5" s="130" customFormat="1" ht="15" customHeight="1">
      <c r="A19" s="132">
        <v>3769</v>
      </c>
      <c r="B19" s="177" t="s">
        <v>102</v>
      </c>
      <c r="C19" s="254">
        <v>150</v>
      </c>
      <c r="D19" s="265">
        <v>150</v>
      </c>
      <c r="E19" s="258">
        <f t="shared" si="1"/>
        <v>100</v>
      </c>
    </row>
    <row r="20" spans="1:5" s="130" customFormat="1" ht="15" customHeight="1" thickBot="1">
      <c r="A20" s="133">
        <v>3799</v>
      </c>
      <c r="B20" s="178" t="s">
        <v>103</v>
      </c>
      <c r="C20" s="263">
        <v>870</v>
      </c>
      <c r="D20" s="286">
        <v>1370</v>
      </c>
      <c r="E20" s="262">
        <f t="shared" si="1"/>
        <v>157.47126436781608</v>
      </c>
    </row>
    <row r="21" spans="1:5" s="136" customFormat="1" ht="19.5" customHeight="1" thickBot="1">
      <c r="A21" s="134"/>
      <c r="B21" s="179" t="s">
        <v>104</v>
      </c>
      <c r="C21" s="256">
        <f>SUM(C8:C20)</f>
        <v>19300</v>
      </c>
      <c r="D21" s="288">
        <f>SUM(D8:D20)</f>
        <v>19300</v>
      </c>
      <c r="E21" s="259">
        <f t="shared" si="1"/>
        <v>100</v>
      </c>
    </row>
    <row r="22" spans="1:5" ht="15" customHeight="1">
      <c r="A22" s="137"/>
      <c r="B22" s="180"/>
      <c r="C22" s="138"/>
      <c r="D22" s="139"/>
      <c r="E22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144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6172</v>
      </c>
      <c r="B8" s="150" t="s">
        <v>118</v>
      </c>
      <c r="C8" s="260">
        <v>1580</v>
      </c>
      <c r="D8" s="264">
        <v>1580</v>
      </c>
      <c r="E8" s="257">
        <f>D8/C8*100</f>
        <v>100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 thickBot="1">
      <c r="A9" s="143">
        <v>6172</v>
      </c>
      <c r="B9" s="144" t="s">
        <v>159</v>
      </c>
      <c r="C9" s="261">
        <v>4000</v>
      </c>
      <c r="D9" s="265">
        <v>6100</v>
      </c>
      <c r="E9" s="258">
        <f>D9/C9*100</f>
        <v>152.5</v>
      </c>
    </row>
    <row r="10" spans="1:5" s="136" customFormat="1" ht="19.5" customHeight="1" thickBot="1">
      <c r="A10" s="134"/>
      <c r="B10" s="135" t="s">
        <v>104</v>
      </c>
      <c r="C10" s="256">
        <f>SUM(C8:C9)</f>
        <v>5580</v>
      </c>
      <c r="D10" s="288">
        <f>SUM(D8:D9)</f>
        <v>7680</v>
      </c>
      <c r="E10" s="259">
        <f>D10/C10*100</f>
        <v>137.63440860215056</v>
      </c>
    </row>
    <row r="11" spans="1:5" ht="15" customHeight="1">
      <c r="A11" s="137"/>
      <c r="B11" s="137"/>
      <c r="C11" s="138"/>
      <c r="D11" s="139"/>
      <c r="E11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157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1" s="130" customFormat="1" ht="15" customHeight="1" thickBot="1">
      <c r="A8" s="149">
        <v>6172</v>
      </c>
      <c r="B8" s="371" t="s">
        <v>110</v>
      </c>
      <c r="C8" s="260">
        <v>3000</v>
      </c>
      <c r="D8" s="264">
        <v>7000</v>
      </c>
      <c r="E8" s="257">
        <f>D8/C8*100</f>
        <v>233.33333333333334</v>
      </c>
      <c r="F8" s="129"/>
      <c r="G8" s="129"/>
      <c r="H8" s="129"/>
      <c r="I8" s="129"/>
      <c r="J8" s="129"/>
      <c r="K8" s="129"/>
    </row>
    <row r="9" spans="1:5" s="136" customFormat="1" ht="19.5" customHeight="1" thickBot="1">
      <c r="A9" s="134"/>
      <c r="B9" s="135" t="s">
        <v>104</v>
      </c>
      <c r="C9" s="256">
        <f>SUM(C8:C8)</f>
        <v>3000</v>
      </c>
      <c r="D9" s="288">
        <f>SUM(D8:D8)</f>
        <v>7000</v>
      </c>
      <c r="E9" s="259">
        <f>D9/C9*100</f>
        <v>233.33333333333334</v>
      </c>
    </row>
    <row r="10" spans="1:5" ht="15" customHeight="1">
      <c r="A10" s="137"/>
      <c r="B10" s="137"/>
      <c r="C10" s="138"/>
      <c r="D10" s="139"/>
      <c r="E10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158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23" t="s">
        <v>91</v>
      </c>
      <c r="C7" s="124"/>
      <c r="D7" s="125"/>
      <c r="E7" s="126"/>
    </row>
    <row r="8" spans="1:12" s="130" customFormat="1" ht="15" customHeight="1">
      <c r="A8" s="149">
        <v>4357</v>
      </c>
      <c r="B8" s="148" t="s">
        <v>127</v>
      </c>
      <c r="C8" s="253">
        <v>30953</v>
      </c>
      <c r="D8" s="264">
        <v>51865</v>
      </c>
      <c r="E8" s="257">
        <f>D8/C8*100</f>
        <v>167.56049494394728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4350</v>
      </c>
      <c r="B9" s="152" t="s">
        <v>126</v>
      </c>
      <c r="C9" s="254">
        <v>50247</v>
      </c>
      <c r="D9" s="265">
        <v>92062</v>
      </c>
      <c r="E9" s="258">
        <f>D9/C9*100</f>
        <v>183.21889864071488</v>
      </c>
    </row>
    <row r="10" spans="1:5" s="130" customFormat="1" ht="15" customHeight="1">
      <c r="A10" s="143">
        <v>4355</v>
      </c>
      <c r="B10" s="152" t="s">
        <v>125</v>
      </c>
      <c r="C10" s="254">
        <v>0</v>
      </c>
      <c r="D10" s="265">
        <v>3200</v>
      </c>
      <c r="E10" s="258"/>
    </row>
    <row r="11" spans="1:5" s="130" customFormat="1" ht="15" customHeight="1">
      <c r="A11" s="143">
        <v>4339</v>
      </c>
      <c r="B11" s="144" t="s">
        <v>124</v>
      </c>
      <c r="C11" s="254">
        <v>2700</v>
      </c>
      <c r="D11" s="265">
        <v>2700</v>
      </c>
      <c r="E11" s="258">
        <f aca="true" t="shared" si="0" ref="E11:E16">D11/C11*100</f>
        <v>100</v>
      </c>
    </row>
    <row r="12" spans="1:5" s="130" customFormat="1" ht="25.5" customHeight="1">
      <c r="A12" s="143">
        <v>4342</v>
      </c>
      <c r="B12" s="144" t="s">
        <v>123</v>
      </c>
      <c r="C12" s="254">
        <v>100</v>
      </c>
      <c r="D12" s="265">
        <v>100</v>
      </c>
      <c r="E12" s="258">
        <f t="shared" si="0"/>
        <v>100</v>
      </c>
    </row>
    <row r="13" spans="1:5" s="130" customFormat="1" ht="15" customHeight="1">
      <c r="A13" s="147">
        <v>4345</v>
      </c>
      <c r="B13" s="211" t="s">
        <v>122</v>
      </c>
      <c r="C13" s="255">
        <v>8500</v>
      </c>
      <c r="D13" s="265">
        <v>8500</v>
      </c>
      <c r="E13" s="258">
        <f t="shared" si="0"/>
        <v>100</v>
      </c>
    </row>
    <row r="14" spans="1:5" s="130" customFormat="1" ht="25.5">
      <c r="A14" s="143">
        <v>4369</v>
      </c>
      <c r="B14" s="144" t="s">
        <v>121</v>
      </c>
      <c r="C14" s="254">
        <v>1000</v>
      </c>
      <c r="D14" s="265">
        <v>1000</v>
      </c>
      <c r="E14" s="258">
        <f t="shared" si="0"/>
        <v>100</v>
      </c>
    </row>
    <row r="15" spans="1:5" s="130" customFormat="1" ht="27.75" customHeight="1" thickBot="1">
      <c r="A15" s="143">
        <v>4399</v>
      </c>
      <c r="B15" s="144" t="s">
        <v>120</v>
      </c>
      <c r="C15" s="254">
        <v>800</v>
      </c>
      <c r="D15" s="265">
        <v>800</v>
      </c>
      <c r="E15" s="258">
        <f t="shared" si="0"/>
        <v>100</v>
      </c>
    </row>
    <row r="16" spans="1:5" s="136" customFormat="1" ht="19.5" customHeight="1" thickBot="1">
      <c r="A16" s="134"/>
      <c r="B16" s="135" t="s">
        <v>104</v>
      </c>
      <c r="C16" s="256">
        <f>SUM(C8:C15)</f>
        <v>94300</v>
      </c>
      <c r="D16" s="288">
        <f>SUM(D8:D15)</f>
        <v>160227</v>
      </c>
      <c r="E16" s="259">
        <f t="shared" si="0"/>
        <v>169.9119830328738</v>
      </c>
    </row>
    <row r="17" spans="1:5" s="136" customFormat="1" ht="12.75" customHeight="1">
      <c r="A17" s="221"/>
      <c r="B17" s="221"/>
      <c r="C17" s="222"/>
      <c r="D17" s="223"/>
      <c r="E17" s="224"/>
    </row>
    <row r="18" spans="1:5" ht="12.75">
      <c r="A18" s="225"/>
      <c r="B18" s="225"/>
      <c r="C18" s="226"/>
      <c r="D18" s="227"/>
      <c r="E18" s="228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192" customWidth="1"/>
    <col min="2" max="2" width="25.7109375" style="0" customWidth="1"/>
    <col min="3" max="3" width="27.7109375" style="100" customWidth="1"/>
    <col min="4" max="4" width="10.7109375" style="69" customWidth="1"/>
  </cols>
  <sheetData>
    <row r="1" ht="16.5" customHeight="1">
      <c r="A1" s="374"/>
    </row>
    <row r="2" spans="1:4" s="2" customFormat="1" ht="24" customHeight="1">
      <c r="A2" s="220" t="s">
        <v>80</v>
      </c>
      <c r="C2" s="102"/>
      <c r="D2" s="70"/>
    </row>
    <row r="3" ht="15" customHeight="1">
      <c r="A3" s="193"/>
    </row>
    <row r="4" ht="20.25" customHeight="1">
      <c r="A4" s="193" t="s">
        <v>18</v>
      </c>
    </row>
    <row r="5" ht="15" customHeight="1">
      <c r="A5" s="193"/>
    </row>
    <row r="6" spans="3:4" ht="15" customHeight="1" thickBot="1">
      <c r="C6" s="103"/>
      <c r="D6" s="53" t="s">
        <v>0</v>
      </c>
    </row>
    <row r="7" spans="1:4" s="7" customFormat="1" ht="45.75" customHeight="1" thickBot="1">
      <c r="A7" s="194" t="s">
        <v>6</v>
      </c>
      <c r="B7" s="92" t="s">
        <v>90</v>
      </c>
      <c r="C7" s="96" t="s">
        <v>81</v>
      </c>
      <c r="D7" s="80" t="s">
        <v>82</v>
      </c>
    </row>
    <row r="8" spans="1:4" s="7" customFormat="1" ht="20.25" customHeight="1">
      <c r="A8" s="195" t="s">
        <v>19</v>
      </c>
      <c r="B8" s="311"/>
      <c r="C8" s="312"/>
      <c r="D8" s="234"/>
    </row>
    <row r="9" spans="1:4" s="7" customFormat="1" ht="15" customHeight="1">
      <c r="A9" s="97" t="s">
        <v>20</v>
      </c>
      <c r="B9" s="313">
        <v>6350000</v>
      </c>
      <c r="C9" s="314">
        <v>6520000</v>
      </c>
      <c r="D9" s="235">
        <f aca="true" t="shared" si="0" ref="D9:D16">C9/B9*100</f>
        <v>102.67716535433071</v>
      </c>
    </row>
    <row r="10" spans="1:4" s="7" customFormat="1" ht="15">
      <c r="A10" s="97" t="s">
        <v>21</v>
      </c>
      <c r="B10" s="313">
        <v>40000</v>
      </c>
      <c r="C10" s="314">
        <v>15000</v>
      </c>
      <c r="D10" s="235">
        <f t="shared" si="0"/>
        <v>37.5</v>
      </c>
    </row>
    <row r="11" spans="1:4" s="7" customFormat="1" ht="15">
      <c r="A11" s="97" t="s">
        <v>76</v>
      </c>
      <c r="B11" s="313">
        <v>61321</v>
      </c>
      <c r="C11" s="314">
        <v>43319</v>
      </c>
      <c r="D11" s="235">
        <f t="shared" si="0"/>
        <v>70.64300973565337</v>
      </c>
    </row>
    <row r="12" spans="1:4" s="7" customFormat="1" ht="15">
      <c r="A12" s="97" t="s">
        <v>77</v>
      </c>
      <c r="B12" s="313">
        <v>250000</v>
      </c>
      <c r="C12" s="314">
        <v>250000</v>
      </c>
      <c r="D12" s="235">
        <f t="shared" si="0"/>
        <v>100</v>
      </c>
    </row>
    <row r="13" spans="1:4" s="7" customFormat="1" ht="15" customHeight="1">
      <c r="A13" s="97" t="s">
        <v>22</v>
      </c>
      <c r="B13" s="313">
        <v>10000</v>
      </c>
      <c r="C13" s="314">
        <v>10000</v>
      </c>
      <c r="D13" s="235">
        <f t="shared" si="0"/>
        <v>100</v>
      </c>
    </row>
    <row r="14" spans="1:4" s="7" customFormat="1" ht="26.25">
      <c r="A14" s="97" t="s">
        <v>78</v>
      </c>
      <c r="B14" s="313">
        <v>113559</v>
      </c>
      <c r="C14" s="314">
        <v>113744</v>
      </c>
      <c r="D14" s="235">
        <f t="shared" si="0"/>
        <v>100.16291090974735</v>
      </c>
    </row>
    <row r="15" spans="1:4" s="67" customFormat="1" ht="15">
      <c r="A15" s="98" t="s">
        <v>23</v>
      </c>
      <c r="B15" s="315">
        <v>8920000</v>
      </c>
      <c r="C15" s="316">
        <v>9006843</v>
      </c>
      <c r="D15" s="236">
        <f t="shared" si="0"/>
        <v>100.97357623318386</v>
      </c>
    </row>
    <row r="16" spans="1:4" s="7" customFormat="1" ht="20.25" customHeight="1" thickBot="1">
      <c r="A16" s="196" t="s">
        <v>11</v>
      </c>
      <c r="B16" s="317">
        <f>SUM(B9:B15)</f>
        <v>15744880</v>
      </c>
      <c r="C16" s="318">
        <f>SUM(C9:C15)</f>
        <v>15958906</v>
      </c>
      <c r="D16" s="237">
        <f t="shared" si="0"/>
        <v>101.35933713054656</v>
      </c>
    </row>
    <row r="17" spans="1:4" s="7" customFormat="1" ht="15" customHeight="1" thickBot="1">
      <c r="A17" s="197"/>
      <c r="B17" s="319"/>
      <c r="C17" s="320"/>
      <c r="D17" s="238"/>
    </row>
    <row r="18" spans="1:4" s="7" customFormat="1" ht="20.25" customHeight="1">
      <c r="A18" s="195" t="s">
        <v>24</v>
      </c>
      <c r="B18" s="321"/>
      <c r="C18" s="312"/>
      <c r="D18" s="234"/>
    </row>
    <row r="19" spans="1:4" s="67" customFormat="1" ht="15">
      <c r="A19" s="99" t="s">
        <v>25</v>
      </c>
      <c r="B19" s="322">
        <v>400000</v>
      </c>
      <c r="C19" s="316">
        <v>200000</v>
      </c>
      <c r="D19" s="236">
        <f>C19/B19*100</f>
        <v>50</v>
      </c>
    </row>
    <row r="20" spans="1:4" s="67" customFormat="1" ht="31.5" customHeight="1">
      <c r="A20" s="166" t="s">
        <v>72</v>
      </c>
      <c r="B20" s="322">
        <v>10000</v>
      </c>
      <c r="C20" s="316">
        <v>10000</v>
      </c>
      <c r="D20" s="236">
        <f>C20/B20*100</f>
        <v>100</v>
      </c>
    </row>
    <row r="21" spans="1:4" s="13" customFormat="1" ht="20.25" customHeight="1" thickBot="1">
      <c r="A21" s="198" t="s">
        <v>26</v>
      </c>
      <c r="B21" s="323">
        <f>B16+B19+B20</f>
        <v>16154880</v>
      </c>
      <c r="C21" s="324">
        <f>C16+C19+C20</f>
        <v>16168906</v>
      </c>
      <c r="D21" s="239">
        <f>C21/B21*100</f>
        <v>100.08682206243562</v>
      </c>
    </row>
    <row r="22" spans="1:4" s="7" customFormat="1" ht="19.5" customHeight="1" thickBot="1">
      <c r="A22" s="199"/>
      <c r="B22" s="325"/>
      <c r="C22" s="310"/>
      <c r="D22" s="240"/>
    </row>
    <row r="23" spans="1:4" s="7" customFormat="1" ht="20.25" customHeight="1">
      <c r="A23" s="213" t="s">
        <v>27</v>
      </c>
      <c r="B23" s="326"/>
      <c r="C23" s="327"/>
      <c r="D23" s="241"/>
    </row>
    <row r="24" spans="1:4" ht="15" customHeight="1">
      <c r="A24" s="214" t="s">
        <v>28</v>
      </c>
      <c r="B24" s="328">
        <v>4338460</v>
      </c>
      <c r="C24" s="329">
        <v>4800033</v>
      </c>
      <c r="D24" s="242">
        <f>C24/B24*100</f>
        <v>110.6390977443609</v>
      </c>
    </row>
    <row r="25" spans="1:4" ht="38.25">
      <c r="A25" s="214" t="s">
        <v>194</v>
      </c>
      <c r="B25" s="328">
        <v>283142</v>
      </c>
      <c r="C25" s="329">
        <v>267000</v>
      </c>
      <c r="D25" s="242">
        <f>C25/B25*100</f>
        <v>94.29897365985973</v>
      </c>
    </row>
    <row r="26" spans="1:4" ht="12.75">
      <c r="A26" s="214" t="s">
        <v>71</v>
      </c>
      <c r="B26" s="328">
        <v>10000</v>
      </c>
      <c r="C26" s="329">
        <v>10000</v>
      </c>
      <c r="D26" s="242">
        <f>C26/B26*100</f>
        <v>100</v>
      </c>
    </row>
    <row r="27" spans="1:4" ht="25.5">
      <c r="A27" s="214" t="s">
        <v>105</v>
      </c>
      <c r="B27" s="328">
        <v>0</v>
      </c>
      <c r="C27" s="329">
        <v>20000</v>
      </c>
      <c r="D27" s="242"/>
    </row>
    <row r="28" spans="1:4" ht="15" customHeight="1">
      <c r="A28" s="214" t="s">
        <v>29</v>
      </c>
      <c r="B28" s="328">
        <v>20000</v>
      </c>
      <c r="C28" s="329">
        <v>20000</v>
      </c>
      <c r="D28" s="242">
        <f aca="true" t="shared" si="1" ref="D28:D33">C28/B28*100</f>
        <v>100</v>
      </c>
    </row>
    <row r="29" spans="1:4" ht="25.5">
      <c r="A29" s="214" t="s">
        <v>79</v>
      </c>
      <c r="B29" s="328">
        <v>61321</v>
      </c>
      <c r="C29" s="329">
        <v>43319</v>
      </c>
      <c r="D29" s="242">
        <f t="shared" si="1"/>
        <v>70.64300973565337</v>
      </c>
    </row>
    <row r="30" spans="1:4" ht="26.25" customHeight="1">
      <c r="A30" s="214" t="s">
        <v>74</v>
      </c>
      <c r="B30" s="328">
        <v>400000</v>
      </c>
      <c r="C30" s="329">
        <v>200000</v>
      </c>
      <c r="D30" s="242">
        <f t="shared" si="1"/>
        <v>50</v>
      </c>
    </row>
    <row r="31" spans="1:4" ht="15" customHeight="1">
      <c r="A31" s="214" t="s">
        <v>191</v>
      </c>
      <c r="B31" s="328">
        <v>994000</v>
      </c>
      <c r="C31" s="329">
        <v>350000</v>
      </c>
      <c r="D31" s="242">
        <f t="shared" si="1"/>
        <v>35.2112676056338</v>
      </c>
    </row>
    <row r="32" spans="1:4" ht="15" customHeight="1">
      <c r="A32" s="214" t="s">
        <v>30</v>
      </c>
      <c r="B32" s="328">
        <v>104000</v>
      </c>
      <c r="C32" s="329">
        <v>450000</v>
      </c>
      <c r="D32" s="242">
        <f t="shared" si="1"/>
        <v>432.6923076923077</v>
      </c>
    </row>
    <row r="33" spans="1:4" ht="15" customHeight="1">
      <c r="A33" s="214" t="s">
        <v>31</v>
      </c>
      <c r="B33" s="328">
        <v>5048</v>
      </c>
      <c r="C33" s="329">
        <v>4655</v>
      </c>
      <c r="D33" s="242">
        <f t="shared" si="1"/>
        <v>92.2147385103011</v>
      </c>
    </row>
    <row r="34" spans="1:4" ht="15" customHeight="1">
      <c r="A34" s="214" t="s">
        <v>138</v>
      </c>
      <c r="B34" s="328">
        <v>0</v>
      </c>
      <c r="C34" s="329">
        <v>70</v>
      </c>
      <c r="D34" s="242"/>
    </row>
    <row r="35" spans="1:4" ht="15" customHeight="1">
      <c r="A35" s="214" t="s">
        <v>189</v>
      </c>
      <c r="B35" s="328">
        <v>500000</v>
      </c>
      <c r="C35" s="329">
        <v>500000</v>
      </c>
      <c r="D35" s="242">
        <f>C35/B35*100</f>
        <v>100</v>
      </c>
    </row>
    <row r="36" spans="1:4" ht="15" customHeight="1">
      <c r="A36" s="214" t="s">
        <v>190</v>
      </c>
      <c r="B36" s="330">
        <v>87255</v>
      </c>
      <c r="C36" s="329">
        <v>64948</v>
      </c>
      <c r="D36" s="242">
        <f>C36/B36*100</f>
        <v>74.4347028823563</v>
      </c>
    </row>
    <row r="37" spans="1:4" ht="15" customHeight="1">
      <c r="A37" s="214" t="s">
        <v>32</v>
      </c>
      <c r="B37" s="328">
        <v>192167</v>
      </c>
      <c r="C37" s="329">
        <v>192551</v>
      </c>
      <c r="D37" s="242">
        <f>C37/B37*100</f>
        <v>100.19982619284269</v>
      </c>
    </row>
    <row r="38" spans="1:4" ht="15" customHeight="1">
      <c r="A38" s="214" t="s">
        <v>33</v>
      </c>
      <c r="B38" s="331">
        <v>8920000</v>
      </c>
      <c r="C38" s="329">
        <v>9006843</v>
      </c>
      <c r="D38" s="242">
        <f>C38/B38*100</f>
        <v>100.97357623318386</v>
      </c>
    </row>
    <row r="39" spans="1:4" s="14" customFormat="1" ht="20.25" customHeight="1" thickBot="1">
      <c r="A39" s="216" t="s">
        <v>34</v>
      </c>
      <c r="B39" s="333">
        <f>B24+B25+B26+B28+B29+B30+B31+B32+B33+B35+B36+B37+B38</f>
        <v>15915393</v>
      </c>
      <c r="C39" s="333">
        <f>C24+C25+C26+C28+C29+C30+C31+C32+C33+C35+C36+C37+C38+C34+C27</f>
        <v>15929419</v>
      </c>
      <c r="D39" s="244">
        <f>C39/B39*100</f>
        <v>100.08812851809566</v>
      </c>
    </row>
    <row r="40" spans="1:4" ht="15" customHeight="1" thickBot="1">
      <c r="A40" s="217"/>
      <c r="B40" s="334"/>
      <c r="C40" s="335"/>
      <c r="D40" s="245"/>
    </row>
    <row r="41" spans="1:4" ht="20.25" customHeight="1">
      <c r="A41" s="213" t="s">
        <v>35</v>
      </c>
      <c r="B41" s="336"/>
      <c r="C41" s="337"/>
      <c r="D41" s="246"/>
    </row>
    <row r="42" spans="1:4" ht="15" customHeight="1" thickBot="1">
      <c r="A42" s="215" t="s">
        <v>15</v>
      </c>
      <c r="B42" s="332">
        <v>239487</v>
      </c>
      <c r="C42" s="333">
        <v>239487</v>
      </c>
      <c r="D42" s="243">
        <f>C42/B42*100</f>
        <v>100</v>
      </c>
    </row>
    <row r="43" spans="1:4" s="18" customFormat="1" ht="20.25" customHeight="1" thickBot="1">
      <c r="A43" s="218" t="s">
        <v>83</v>
      </c>
      <c r="B43" s="338">
        <f>SUM(B39:B42)</f>
        <v>16154880</v>
      </c>
      <c r="C43" s="338">
        <f>SUM(C39:C42)</f>
        <v>16168906</v>
      </c>
      <c r="D43" s="247">
        <f>C43/B43*100</f>
        <v>100.08682206243562</v>
      </c>
    </row>
    <row r="44" spans="1:4" s="60" customFormat="1" ht="19.5" customHeight="1" thickBot="1">
      <c r="A44" s="199"/>
      <c r="B44" s="339"/>
      <c r="C44" s="340"/>
      <c r="D44" s="248"/>
    </row>
    <row r="45" spans="1:4" s="13" customFormat="1" ht="30" customHeight="1" thickBot="1">
      <c r="A45" s="200" t="s">
        <v>17</v>
      </c>
      <c r="B45" s="302">
        <f>B21-B43</f>
        <v>0</v>
      </c>
      <c r="C45" s="302">
        <f>C21-C43</f>
        <v>0</v>
      </c>
      <c r="D45" s="249"/>
    </row>
    <row r="46" spans="1:2" ht="12.75" customHeight="1">
      <c r="A46" s="201"/>
      <c r="B46" s="12"/>
    </row>
    <row r="47" ht="12.75" customHeight="1">
      <c r="A47" s="202"/>
    </row>
    <row r="48" spans="1:2" ht="12.75" customHeight="1">
      <c r="A48" s="203"/>
      <c r="B48" s="6"/>
    </row>
    <row r="49" spans="1:2" ht="12.75" customHeight="1">
      <c r="A49" s="201"/>
      <c r="B49" s="19"/>
    </row>
    <row r="50" spans="1:2" ht="12.75" customHeight="1">
      <c r="A50" s="204"/>
      <c r="B50" s="11"/>
    </row>
    <row r="51" spans="1:2" ht="12.75" customHeight="1">
      <c r="A51" s="204"/>
      <c r="B51" s="11"/>
    </row>
    <row r="52" spans="1:2" ht="12.75" customHeight="1">
      <c r="A52" s="204"/>
      <c r="B52" s="11"/>
    </row>
    <row r="53" spans="1:2" ht="12.75" customHeight="1">
      <c r="A53" s="205"/>
      <c r="B53" s="21"/>
    </row>
    <row r="54" spans="1:2" ht="12.75" customHeight="1">
      <c r="A54" s="205"/>
      <c r="B54" s="21"/>
    </row>
    <row r="55" spans="1:2" ht="12.75" customHeight="1">
      <c r="A55" s="204"/>
      <c r="B55" s="11"/>
    </row>
    <row r="56" spans="1:2" ht="12.75" customHeight="1">
      <c r="A56" s="204"/>
      <c r="B56" s="22"/>
    </row>
    <row r="57" spans="1:2" ht="12.75" customHeight="1">
      <c r="A57" s="206"/>
      <c r="B57" s="11"/>
    </row>
    <row r="58" spans="1:2" ht="12.75" customHeight="1">
      <c r="A58" s="201"/>
      <c r="B58" s="17"/>
    </row>
    <row r="59" spans="1:2" ht="12.75" customHeight="1">
      <c r="A59" s="201"/>
      <c r="B59" s="17"/>
    </row>
    <row r="60" spans="1:2" ht="12.75" customHeight="1">
      <c r="A60" s="201"/>
      <c r="B60" s="17"/>
    </row>
    <row r="61" spans="1:2" ht="12.75" customHeight="1">
      <c r="A61" s="201"/>
      <c r="B61" s="17"/>
    </row>
    <row r="62" spans="1:2" ht="12.75" customHeight="1">
      <c r="A62" s="201"/>
      <c r="B62" s="17"/>
    </row>
    <row r="63" spans="1:2" ht="12.75" customHeight="1">
      <c r="A63" s="201"/>
      <c r="B63" s="17"/>
    </row>
    <row r="64" spans="1:2" ht="12.75" customHeight="1">
      <c r="A64" s="201"/>
      <c r="B64" s="17"/>
    </row>
    <row r="65" spans="1:2" ht="12.75" customHeight="1">
      <c r="A65" s="201"/>
      <c r="B65" s="11"/>
    </row>
    <row r="66" spans="1:2" ht="12.75" customHeight="1">
      <c r="A66" s="204"/>
      <c r="B66" s="5"/>
    </row>
    <row r="67" spans="1:2" ht="12.75" customHeight="1">
      <c r="A67" s="207"/>
      <c r="B67" s="5"/>
    </row>
    <row r="68" spans="1:2" ht="12.75" customHeight="1">
      <c r="A68" s="204"/>
      <c r="B68" s="5"/>
    </row>
    <row r="69" spans="1:2" ht="12.75" customHeight="1">
      <c r="A69" s="207"/>
      <c r="B69" s="5"/>
    </row>
    <row r="70" spans="1:2" ht="12.75" customHeight="1">
      <c r="A70" s="204"/>
      <c r="B70" s="5"/>
    </row>
    <row r="71" spans="1:2" ht="12.75" customHeight="1">
      <c r="A71" s="201"/>
      <c r="B71" s="6"/>
    </row>
    <row r="72" spans="1:2" ht="12.75" customHeight="1">
      <c r="A72" s="201"/>
      <c r="B72" s="19"/>
    </row>
    <row r="73" spans="1:2" ht="12.75" customHeight="1">
      <c r="A73" s="204"/>
      <c r="B73" s="11"/>
    </row>
    <row r="74" spans="1:2" ht="12.75" customHeight="1">
      <c r="A74" s="204"/>
      <c r="B74" s="11"/>
    </row>
    <row r="75" spans="1:2" ht="12.75" customHeight="1">
      <c r="A75" s="204"/>
      <c r="B75" s="11"/>
    </row>
    <row r="76" spans="1:2" ht="12.75" customHeight="1">
      <c r="A76" s="205"/>
      <c r="B76" s="21"/>
    </row>
    <row r="77" spans="1:2" ht="12.75" customHeight="1">
      <c r="A77" s="205"/>
      <c r="B77" s="21"/>
    </row>
    <row r="78" spans="1:2" ht="12.75" customHeight="1">
      <c r="A78" s="204"/>
      <c r="B78" s="11"/>
    </row>
    <row r="79" spans="1:2" ht="12.75" customHeight="1">
      <c r="A79" s="204"/>
      <c r="B79" s="22"/>
    </row>
    <row r="80" spans="1:2" ht="12.75" customHeight="1">
      <c r="A80" s="206"/>
      <c r="B80" s="11"/>
    </row>
    <row r="81" spans="1:2" ht="12.75" customHeight="1">
      <c r="A81" s="201"/>
      <c r="B81" s="17"/>
    </row>
    <row r="82" spans="1:2" ht="12.75" customHeight="1">
      <c r="A82" s="201"/>
      <c r="B82" s="17"/>
    </row>
    <row r="83" spans="1:2" ht="12.75" customHeight="1">
      <c r="A83" s="201"/>
      <c r="B83" s="11"/>
    </row>
    <row r="84" spans="1:2" ht="12.75" customHeight="1">
      <c r="A84" s="204"/>
      <c r="B84" s="22"/>
    </row>
    <row r="85" spans="1:2" ht="12.75" customHeight="1">
      <c r="A85" s="204"/>
      <c r="B85" s="22"/>
    </row>
    <row r="86" spans="1:2" ht="12.75" customHeight="1">
      <c r="A86" s="204"/>
      <c r="B86" s="22"/>
    </row>
    <row r="87" spans="1:2" ht="12.75" customHeight="1">
      <c r="A87" s="204"/>
      <c r="B87" s="22"/>
    </row>
    <row r="88" spans="1:2" ht="12.75" customHeight="1">
      <c r="A88" s="204"/>
      <c r="B88" s="22"/>
    </row>
    <row r="89" spans="1:2" ht="12.75" customHeight="1">
      <c r="A89" s="204"/>
      <c r="B89" s="22"/>
    </row>
    <row r="90" spans="1:2" ht="12.75" customHeight="1">
      <c r="A90" s="204"/>
      <c r="B90" s="22"/>
    </row>
    <row r="91" spans="1:2" ht="12.75" customHeight="1">
      <c r="A91" s="204"/>
      <c r="B91" s="11"/>
    </row>
    <row r="92" spans="1:2" ht="12.75" customHeight="1">
      <c r="A92" s="205"/>
      <c r="B92" s="25"/>
    </row>
    <row r="93" spans="1:2" ht="12.75" customHeight="1">
      <c r="A93" s="204"/>
      <c r="B93" s="22"/>
    </row>
    <row r="94" spans="1:2" ht="12.75" customHeight="1">
      <c r="A94" s="204"/>
      <c r="B94" s="22"/>
    </row>
    <row r="95" spans="1:2" ht="12.75" customHeight="1">
      <c r="A95" s="204"/>
      <c r="B95" s="11"/>
    </row>
    <row r="96" spans="1:2" ht="12.75" customHeight="1">
      <c r="A96" s="204"/>
      <c r="B96" s="11"/>
    </row>
    <row r="97" spans="1:2" ht="12.75" customHeight="1">
      <c r="A97" s="201"/>
      <c r="B97" s="12"/>
    </row>
    <row r="98" spans="1:2" ht="12.75" customHeight="1">
      <c r="A98" s="201"/>
      <c r="B98" s="12"/>
    </row>
    <row r="99" spans="1:2" ht="12.75" customHeight="1">
      <c r="A99" s="201"/>
      <c r="B99" s="12"/>
    </row>
    <row r="100" spans="1:2" ht="12.75" customHeight="1">
      <c r="A100" s="204"/>
      <c r="B100" s="22"/>
    </row>
    <row r="101" spans="1:2" ht="12.75" customHeight="1">
      <c r="A101" s="208"/>
      <c r="B101" s="11"/>
    </row>
    <row r="102" spans="1:2" ht="12.75" customHeight="1">
      <c r="A102" s="208"/>
      <c r="B102" s="43"/>
    </row>
    <row r="103" spans="1:2" ht="12.75" customHeight="1">
      <c r="A103" s="201"/>
      <c r="B103" s="12"/>
    </row>
    <row r="104" spans="1:2" ht="12.75" customHeight="1">
      <c r="A104" s="209"/>
      <c r="B104" s="43"/>
    </row>
    <row r="105" spans="1:2" ht="12.75" customHeight="1">
      <c r="A105" s="201"/>
      <c r="B105" s="12"/>
    </row>
    <row r="106" spans="1:2" ht="12.75" customHeight="1">
      <c r="A106" s="201"/>
      <c r="B106" s="12"/>
    </row>
    <row r="107" spans="1:2" ht="12.75" customHeight="1">
      <c r="A107" s="201"/>
      <c r="B107" s="12"/>
    </row>
    <row r="108" spans="1:2" ht="12.75" customHeight="1">
      <c r="A108" s="201"/>
      <c r="B108" s="12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1" r:id="rId1"/>
  <ignoredErrors>
    <ignoredError sqref="B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47" customWidth="1"/>
    <col min="2" max="2" width="47.7109375" style="48" customWidth="1"/>
    <col min="3" max="3" width="25.7109375" style="64" customWidth="1"/>
    <col min="4" max="4" width="27.7109375" style="64" customWidth="1"/>
    <col min="5" max="5" width="10.7109375" style="81" customWidth="1"/>
    <col min="6" max="16384" width="9.140625" style="48" customWidth="1"/>
  </cols>
  <sheetData>
    <row r="1" spans="1:5" s="2" customFormat="1" ht="16.5" customHeight="1">
      <c r="A1" s="374"/>
      <c r="B1" s="3"/>
      <c r="C1" s="39"/>
      <c r="D1" s="39"/>
      <c r="E1" s="70"/>
    </row>
    <row r="2" spans="1:5" s="2" customFormat="1" ht="24" customHeight="1">
      <c r="A2" s="1" t="s">
        <v>80</v>
      </c>
      <c r="B2" s="3"/>
      <c r="C2" s="39"/>
      <c r="D2" s="39"/>
      <c r="E2" s="70"/>
    </row>
    <row r="3" ht="15" customHeight="1"/>
    <row r="4" spans="1:3" ht="20.25" customHeight="1">
      <c r="A4" s="375" t="s">
        <v>84</v>
      </c>
      <c r="B4" s="376"/>
      <c r="C4" s="377"/>
    </row>
    <row r="5" spans="1:2" ht="15" customHeight="1">
      <c r="A5" s="49"/>
      <c r="B5" s="50"/>
    </row>
    <row r="6" ht="15" customHeight="1" thickBot="1">
      <c r="E6" s="58" t="s">
        <v>0</v>
      </c>
    </row>
    <row r="7" spans="1:5" ht="45.75" customHeight="1" thickBot="1">
      <c r="A7" s="360" t="s">
        <v>38</v>
      </c>
      <c r="B7" s="361" t="s">
        <v>39</v>
      </c>
      <c r="C7" s="73" t="s">
        <v>90</v>
      </c>
      <c r="D7" s="73" t="s">
        <v>81</v>
      </c>
      <c r="E7" s="74" t="s">
        <v>82</v>
      </c>
    </row>
    <row r="8" spans="1:5" ht="26.25" customHeight="1">
      <c r="A8" s="355" t="s">
        <v>40</v>
      </c>
      <c r="B8" s="356" t="s">
        <v>41</v>
      </c>
      <c r="C8" s="357">
        <v>0</v>
      </c>
      <c r="D8" s="358">
        <v>50000</v>
      </c>
      <c r="E8" s="359"/>
    </row>
    <row r="9" spans="1:5" ht="25.5" customHeight="1">
      <c r="A9" s="54" t="s">
        <v>40</v>
      </c>
      <c r="B9" s="55" t="s">
        <v>42</v>
      </c>
      <c r="C9" s="305">
        <v>12000</v>
      </c>
      <c r="D9" s="306">
        <v>12000</v>
      </c>
      <c r="E9" s="82">
        <f>D9/C9*100</f>
        <v>100</v>
      </c>
    </row>
    <row r="10" spans="1:5" ht="25.5" customHeight="1">
      <c r="A10" s="167" t="s">
        <v>43</v>
      </c>
      <c r="B10" s="93" t="s">
        <v>172</v>
      </c>
      <c r="C10" s="305">
        <v>0</v>
      </c>
      <c r="D10" s="306">
        <v>10000</v>
      </c>
      <c r="E10" s="82"/>
    </row>
    <row r="11" spans="1:5" ht="20.25" customHeight="1">
      <c r="A11" s="54" t="s">
        <v>44</v>
      </c>
      <c r="B11" s="55" t="s">
        <v>45</v>
      </c>
      <c r="C11" s="305">
        <v>8000</v>
      </c>
      <c r="D11" s="306">
        <v>10000</v>
      </c>
      <c r="E11" s="82">
        <f>D11/C11*100</f>
        <v>125</v>
      </c>
    </row>
    <row r="12" spans="1:5" ht="20.25" customHeight="1">
      <c r="A12" s="54" t="s">
        <v>46</v>
      </c>
      <c r="B12" s="55" t="s">
        <v>47</v>
      </c>
      <c r="C12" s="305">
        <v>263142</v>
      </c>
      <c r="D12" s="306">
        <v>100000</v>
      </c>
      <c r="E12" s="82">
        <f>D12/C12*100</f>
        <v>38.002295338638454</v>
      </c>
    </row>
    <row r="13" spans="1:5" ht="20.25" customHeight="1">
      <c r="A13" s="167" t="s">
        <v>46</v>
      </c>
      <c r="B13" s="93" t="s">
        <v>193</v>
      </c>
      <c r="C13" s="305">
        <v>0</v>
      </c>
      <c r="D13" s="306">
        <v>3500</v>
      </c>
      <c r="E13" s="82"/>
    </row>
    <row r="14" spans="1:5" ht="25.5" customHeight="1">
      <c r="A14" s="167" t="s">
        <v>46</v>
      </c>
      <c r="B14" s="93" t="s">
        <v>192</v>
      </c>
      <c r="C14" s="305">
        <v>0</v>
      </c>
      <c r="D14" s="306">
        <v>1500</v>
      </c>
      <c r="E14" s="82"/>
    </row>
    <row r="15" spans="1:5" ht="20.25" customHeight="1">
      <c r="A15" s="54" t="s">
        <v>48</v>
      </c>
      <c r="B15" s="93" t="s">
        <v>73</v>
      </c>
      <c r="C15" s="305">
        <v>0</v>
      </c>
      <c r="D15" s="306">
        <v>40000</v>
      </c>
      <c r="E15" s="82"/>
    </row>
    <row r="16" spans="1:5" ht="20.25" customHeight="1" thickBot="1">
      <c r="A16" s="56" t="s">
        <v>49</v>
      </c>
      <c r="B16" s="57" t="s">
        <v>50</v>
      </c>
      <c r="C16" s="307">
        <v>0</v>
      </c>
      <c r="D16" s="308">
        <v>40000</v>
      </c>
      <c r="E16" s="83"/>
    </row>
    <row r="17" spans="1:5" s="65" customFormat="1" ht="30" customHeight="1" thickBot="1">
      <c r="A17" s="104" t="s">
        <v>61</v>
      </c>
      <c r="B17" s="101"/>
      <c r="C17" s="309">
        <f>SUM(C8:C16)</f>
        <v>283142</v>
      </c>
      <c r="D17" s="309">
        <f>SUM(D8:D16)</f>
        <v>267000</v>
      </c>
      <c r="E17" s="84">
        <f>D17/C17*100</f>
        <v>94.29897365985973</v>
      </c>
    </row>
  </sheetData>
  <sheetProtection/>
  <mergeCells count="1">
    <mergeCell ref="A4:C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5.7109375" style="0" customWidth="1"/>
    <col min="2" max="2" width="25.8515625" style="86" customWidth="1"/>
    <col min="3" max="3" width="27.7109375" style="40" customWidth="1"/>
    <col min="4" max="4" width="10.7109375" style="69" customWidth="1"/>
  </cols>
  <sheetData>
    <row r="1" spans="1:4" s="2" customFormat="1" ht="16.5" customHeight="1">
      <c r="A1" s="1"/>
      <c r="B1" s="85"/>
      <c r="C1" s="39"/>
      <c r="D1" s="70"/>
    </row>
    <row r="2" spans="1:4" s="2" customFormat="1" ht="24" customHeight="1">
      <c r="A2" s="1" t="s">
        <v>80</v>
      </c>
      <c r="B2" s="85"/>
      <c r="C2" s="39"/>
      <c r="D2" s="70"/>
    </row>
    <row r="3" ht="15" customHeight="1"/>
    <row r="4" ht="20.25" customHeight="1">
      <c r="A4" s="4" t="s">
        <v>36</v>
      </c>
    </row>
    <row r="5" ht="15" customHeight="1">
      <c r="A5" s="4"/>
    </row>
    <row r="6" spans="2:4" ht="15" customHeight="1" thickBot="1">
      <c r="B6" s="87"/>
      <c r="C6" s="72"/>
      <c r="D6" s="53" t="s">
        <v>0</v>
      </c>
    </row>
    <row r="7" spans="1:4" s="7" customFormat="1" ht="45.75" customHeight="1" thickBot="1">
      <c r="A7" s="79" t="s">
        <v>56</v>
      </c>
      <c r="B7" s="92" t="s">
        <v>90</v>
      </c>
      <c r="C7" s="92" t="s">
        <v>81</v>
      </c>
      <c r="D7" s="80" t="s">
        <v>82</v>
      </c>
    </row>
    <row r="8" spans="1:4" s="8" customFormat="1" ht="20.25" customHeight="1">
      <c r="A8" s="105" t="s">
        <v>1</v>
      </c>
      <c r="B8" s="290">
        <v>40000</v>
      </c>
      <c r="C8" s="303">
        <v>22000</v>
      </c>
      <c r="D8" s="106">
        <f aca="true" t="shared" si="0" ref="D8:D13">C8/B8*100</f>
        <v>55.00000000000001</v>
      </c>
    </row>
    <row r="9" spans="1:4" s="8" customFormat="1" ht="20.25" customHeight="1">
      <c r="A9" s="9" t="s">
        <v>174</v>
      </c>
      <c r="B9" s="292">
        <v>17000</v>
      </c>
      <c r="C9" s="298">
        <v>17000</v>
      </c>
      <c r="D9" s="76">
        <f t="shared" si="0"/>
        <v>100</v>
      </c>
    </row>
    <row r="10" spans="1:4" s="8" customFormat="1" ht="20.25" customHeight="1">
      <c r="A10" s="9" t="s">
        <v>2</v>
      </c>
      <c r="B10" s="292">
        <v>1957</v>
      </c>
      <c r="C10" s="298">
        <v>1851</v>
      </c>
      <c r="D10" s="76">
        <f t="shared" si="0"/>
        <v>94.58354624425141</v>
      </c>
    </row>
    <row r="11" spans="1:4" s="8" customFormat="1" ht="20.25" customHeight="1">
      <c r="A11" s="9" t="s">
        <v>3</v>
      </c>
      <c r="B11" s="292">
        <v>463</v>
      </c>
      <c r="C11" s="298">
        <v>567</v>
      </c>
      <c r="D11" s="76">
        <f t="shared" si="0"/>
        <v>122.4622030237581</v>
      </c>
    </row>
    <row r="12" spans="1:4" s="8" customFormat="1" ht="20.25" customHeight="1" thickBot="1">
      <c r="A12" s="46" t="s">
        <v>4</v>
      </c>
      <c r="B12" s="299">
        <v>1901</v>
      </c>
      <c r="C12" s="300">
        <v>1901</v>
      </c>
      <c r="D12" s="77">
        <f t="shared" si="0"/>
        <v>100</v>
      </c>
    </row>
    <row r="13" spans="1:4" s="13" customFormat="1" ht="30" customHeight="1" thickBot="1">
      <c r="A13" s="200" t="s">
        <v>37</v>
      </c>
      <c r="B13" s="301">
        <f>SUM(B8:B12)</f>
        <v>61321</v>
      </c>
      <c r="C13" s="302">
        <f>SUM(C8:C12)</f>
        <v>43319</v>
      </c>
      <c r="D13" s="78">
        <f t="shared" si="0"/>
        <v>70.64300973565337</v>
      </c>
    </row>
    <row r="14" spans="1:3" ht="12.75">
      <c r="A14" s="14"/>
      <c r="B14" s="87"/>
      <c r="C14" s="22"/>
    </row>
    <row r="15" spans="1:3" ht="15.75" customHeight="1">
      <c r="A15" s="15"/>
      <c r="B15" s="87"/>
      <c r="C15" s="45"/>
    </row>
    <row r="16" spans="1:3" ht="15.75">
      <c r="A16" s="16"/>
      <c r="B16" s="62"/>
      <c r="C16" s="62"/>
    </row>
    <row r="17" spans="1:3" ht="15.75">
      <c r="A17" s="18"/>
      <c r="B17" s="63"/>
      <c r="C17" s="63"/>
    </row>
    <row r="18" spans="1:3" ht="12.75">
      <c r="A18" s="5"/>
      <c r="B18" s="11"/>
      <c r="C18" s="11"/>
    </row>
    <row r="19" spans="1:3" ht="12.75">
      <c r="A19" s="5"/>
      <c r="B19" s="11"/>
      <c r="C19" s="11"/>
    </row>
    <row r="20" spans="1:3" ht="12.75">
      <c r="A20" s="5"/>
      <c r="B20" s="11"/>
      <c r="C20" s="11"/>
    </row>
    <row r="21" spans="1:3" ht="15">
      <c r="A21" s="20"/>
      <c r="B21" s="21"/>
      <c r="C21" s="21"/>
    </row>
    <row r="22" spans="1:3" ht="15">
      <c r="A22" s="20"/>
      <c r="B22" s="21"/>
      <c r="C22" s="21"/>
    </row>
    <row r="23" spans="1:3" ht="12.75">
      <c r="A23" s="5"/>
      <c r="B23" s="11"/>
      <c r="C23" s="11"/>
    </row>
    <row r="24" spans="1:3" ht="12.75">
      <c r="A24" s="5"/>
      <c r="B24" s="87"/>
      <c r="C24" s="22"/>
    </row>
    <row r="25" spans="1:3" ht="12.75">
      <c r="A25" s="23"/>
      <c r="B25" s="11"/>
      <c r="C25" s="11"/>
    </row>
    <row r="26" spans="1:3" ht="15.75">
      <c r="A26" s="18"/>
      <c r="B26" s="17"/>
      <c r="C26" s="17"/>
    </row>
    <row r="27" spans="1:3" ht="15.75">
      <c r="A27" s="18"/>
      <c r="B27" s="17"/>
      <c r="C27" s="17"/>
    </row>
    <row r="28" spans="1:3" ht="15.75">
      <c r="A28" s="18"/>
      <c r="B28" s="17"/>
      <c r="C28" s="17"/>
    </row>
    <row r="29" spans="1:3" ht="15.75">
      <c r="A29" s="18"/>
      <c r="B29" s="17"/>
      <c r="C29" s="17"/>
    </row>
    <row r="30" spans="1:3" ht="15.75">
      <c r="A30" s="18"/>
      <c r="B30" s="17"/>
      <c r="C30" s="17"/>
    </row>
    <row r="31" spans="1:3" ht="15.75">
      <c r="A31" s="18"/>
      <c r="B31" s="17"/>
      <c r="C31" s="17"/>
    </row>
    <row r="32" spans="1:3" ht="15.75">
      <c r="A32" s="18"/>
      <c r="B32" s="17"/>
      <c r="C32" s="17"/>
    </row>
    <row r="33" spans="1:3" ht="15.75">
      <c r="A33" s="18"/>
      <c r="B33" s="11"/>
      <c r="C33" s="11"/>
    </row>
    <row r="34" spans="1:3" ht="15.75">
      <c r="A34" s="5"/>
      <c r="B34" s="87"/>
      <c r="C34" s="12"/>
    </row>
    <row r="35" spans="1:3" ht="18">
      <c r="A35" s="24"/>
      <c r="B35" s="87"/>
      <c r="C35" s="22"/>
    </row>
    <row r="36" spans="1:3" ht="12.75">
      <c r="A36" s="5"/>
      <c r="B36" s="87"/>
      <c r="C36" s="22"/>
    </row>
    <row r="37" spans="1:3" ht="18">
      <c r="A37" s="24"/>
      <c r="B37" s="87"/>
      <c r="C37" s="22"/>
    </row>
    <row r="38" spans="1:3" ht="12.75">
      <c r="A38" s="5"/>
      <c r="B38" s="87"/>
      <c r="C38" s="45"/>
    </row>
    <row r="39" spans="1:3" ht="15.75">
      <c r="A39" s="18"/>
      <c r="B39" s="62"/>
      <c r="C39" s="62"/>
    </row>
    <row r="40" spans="1:3" ht="15.75">
      <c r="A40" s="18"/>
      <c r="B40" s="63"/>
      <c r="C40" s="63"/>
    </row>
    <row r="41" spans="1:3" ht="12.75">
      <c r="A41" s="5"/>
      <c r="B41" s="11"/>
      <c r="C41" s="11"/>
    </row>
    <row r="42" spans="1:3" ht="12.75">
      <c r="A42" s="5"/>
      <c r="B42" s="11"/>
      <c r="C42" s="11"/>
    </row>
    <row r="43" spans="1:3" ht="12.75">
      <c r="A43" s="5"/>
      <c r="B43" s="11"/>
      <c r="C43" s="11"/>
    </row>
    <row r="44" spans="1:3" ht="15">
      <c r="A44" s="20"/>
      <c r="B44" s="21"/>
      <c r="C44" s="21"/>
    </row>
    <row r="45" spans="1:3" ht="15">
      <c r="A45" s="20"/>
      <c r="B45" s="21"/>
      <c r="C45" s="21"/>
    </row>
    <row r="46" spans="1:3" ht="12.75">
      <c r="A46" s="5"/>
      <c r="B46" s="11"/>
      <c r="C46" s="11"/>
    </row>
    <row r="47" spans="1:3" ht="12.75">
      <c r="A47" s="5"/>
      <c r="B47" s="87"/>
      <c r="C47" s="22"/>
    </row>
    <row r="48" spans="1:3" ht="12.75">
      <c r="A48" s="23"/>
      <c r="B48" s="11"/>
      <c r="C48" s="11"/>
    </row>
    <row r="49" spans="1:3" ht="15.75">
      <c r="A49" s="18"/>
      <c r="B49" s="17"/>
      <c r="C49" s="17"/>
    </row>
    <row r="50" spans="1:3" ht="15.75">
      <c r="A50" s="18"/>
      <c r="B50" s="17"/>
      <c r="C50" s="17"/>
    </row>
    <row r="51" spans="1:3" ht="15.75">
      <c r="A51" s="18"/>
      <c r="B51" s="11"/>
      <c r="C51" s="11"/>
    </row>
    <row r="52" spans="1:3" ht="12.75">
      <c r="A52" s="5"/>
      <c r="B52" s="87"/>
      <c r="C52" s="22"/>
    </row>
    <row r="53" spans="1:3" ht="12.75">
      <c r="A53" s="5"/>
      <c r="B53" s="87"/>
      <c r="C53" s="22"/>
    </row>
    <row r="54" spans="1:3" ht="12.75">
      <c r="A54" s="5"/>
      <c r="B54" s="87"/>
      <c r="C54" s="22"/>
    </row>
    <row r="55" spans="1:3" ht="12.75">
      <c r="A55" s="5"/>
      <c r="B55" s="87"/>
      <c r="C55" s="22"/>
    </row>
    <row r="56" spans="1:3" ht="12.75">
      <c r="A56" s="5"/>
      <c r="B56" s="87"/>
      <c r="C56" s="22"/>
    </row>
    <row r="57" spans="1:3" ht="12.75">
      <c r="A57" s="5"/>
      <c r="B57" s="87"/>
      <c r="C57" s="22"/>
    </row>
    <row r="58" spans="1:3" ht="12.75">
      <c r="A58" s="5"/>
      <c r="B58" s="87"/>
      <c r="C58" s="22"/>
    </row>
    <row r="59" spans="1:3" ht="12.75">
      <c r="A59" s="5"/>
      <c r="B59" s="11"/>
      <c r="C59" s="22"/>
    </row>
    <row r="60" spans="1:3" ht="15">
      <c r="A60" s="20"/>
      <c r="B60" s="88"/>
      <c r="C60" s="25"/>
    </row>
    <row r="61" spans="1:3" ht="12.75">
      <c r="A61" s="5"/>
      <c r="B61" s="87"/>
      <c r="C61" s="22"/>
    </row>
    <row r="62" spans="1:3" ht="12.75">
      <c r="A62" s="5"/>
      <c r="B62" s="87"/>
      <c r="C62" s="22"/>
    </row>
    <row r="63" spans="1:3" ht="12.75">
      <c r="A63" s="5"/>
      <c r="B63" s="11"/>
      <c r="C63" s="22"/>
    </row>
    <row r="64" spans="1:3" ht="12.75">
      <c r="A64" s="5"/>
      <c r="B64" s="11"/>
      <c r="C64" s="22"/>
    </row>
    <row r="65" spans="1:3" ht="15.75">
      <c r="A65" s="18"/>
      <c r="B65" s="89"/>
      <c r="C65" s="12"/>
    </row>
    <row r="66" spans="1:3" ht="15.75">
      <c r="A66" s="18"/>
      <c r="B66" s="89"/>
      <c r="C66" s="12"/>
    </row>
    <row r="67" spans="1:3" ht="15.75">
      <c r="A67" s="18"/>
      <c r="B67" s="89"/>
      <c r="C67" s="12"/>
    </row>
    <row r="68" spans="1:3" ht="12.75">
      <c r="A68" s="5"/>
      <c r="B68" s="87"/>
      <c r="C68" s="22"/>
    </row>
    <row r="69" spans="1:3" ht="12.75">
      <c r="A69" s="23"/>
      <c r="B69" s="11"/>
      <c r="C69" s="26"/>
    </row>
    <row r="70" spans="1:3" ht="12.75">
      <c r="A70" s="23"/>
      <c r="B70" s="90"/>
      <c r="C70" s="10"/>
    </row>
    <row r="71" spans="1:3" ht="15.75">
      <c r="A71" s="18"/>
      <c r="B71" s="89"/>
      <c r="C71" s="12"/>
    </row>
    <row r="72" spans="1:3" ht="12.75">
      <c r="A72" s="27"/>
      <c r="B72" s="90"/>
      <c r="C72" s="10"/>
    </row>
    <row r="73" spans="1:3" ht="15.75">
      <c r="A73" s="18"/>
      <c r="B73" s="89"/>
      <c r="C73" s="12"/>
    </row>
    <row r="74" spans="1:3" ht="15.75">
      <c r="A74" s="18"/>
      <c r="B74" s="89"/>
      <c r="C74" s="12"/>
    </row>
    <row r="75" spans="1:3" ht="15.75">
      <c r="A75" s="18"/>
      <c r="B75" s="89"/>
      <c r="C75" s="12"/>
    </row>
    <row r="76" spans="1:3" ht="15.75">
      <c r="A76" s="18"/>
      <c r="B76" s="89"/>
      <c r="C76" s="12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55.7109375" style="0" customWidth="1"/>
    <col min="2" max="2" width="25.7109375" style="40" customWidth="1"/>
    <col min="3" max="3" width="27.7109375" style="40" customWidth="1"/>
    <col min="4" max="4" width="10.7109375" style="69" customWidth="1"/>
  </cols>
  <sheetData>
    <row r="1" spans="1:4" s="2" customFormat="1" ht="16.5" customHeight="1">
      <c r="A1" s="1"/>
      <c r="B1" s="39"/>
      <c r="C1" s="39"/>
      <c r="D1" s="70"/>
    </row>
    <row r="2" spans="1:4" s="2" customFormat="1" ht="24" customHeight="1">
      <c r="A2" s="1" t="s">
        <v>80</v>
      </c>
      <c r="B2" s="39"/>
      <c r="C2" s="39"/>
      <c r="D2" s="70"/>
    </row>
    <row r="3" ht="15" customHeight="1"/>
    <row r="4" ht="20.25" customHeight="1">
      <c r="A4" s="59" t="s">
        <v>57</v>
      </c>
    </row>
    <row r="5" ht="15" customHeight="1"/>
    <row r="6" ht="20.25" customHeight="1">
      <c r="A6" s="4" t="s">
        <v>58</v>
      </c>
    </row>
    <row r="7" ht="15" customHeight="1">
      <c r="A7" s="4"/>
    </row>
    <row r="8" spans="2:4" ht="15" customHeight="1" thickBot="1">
      <c r="B8" s="22"/>
      <c r="C8" s="45"/>
      <c r="D8" s="53" t="s">
        <v>0</v>
      </c>
    </row>
    <row r="9" spans="1:4" s="7" customFormat="1" ht="45.75" customHeight="1" thickBot="1">
      <c r="A9" s="41" t="s">
        <v>51</v>
      </c>
      <c r="B9" s="73" t="s">
        <v>90</v>
      </c>
      <c r="C9" s="73" t="s">
        <v>81</v>
      </c>
      <c r="D9" s="74" t="s">
        <v>82</v>
      </c>
    </row>
    <row r="10" spans="1:4" s="8" customFormat="1" ht="20.25" customHeight="1">
      <c r="A10" s="66" t="s">
        <v>52</v>
      </c>
      <c r="B10" s="296">
        <v>72590</v>
      </c>
      <c r="C10" s="297">
        <v>72596</v>
      </c>
      <c r="D10" s="75">
        <f>C10/B10*100</f>
        <v>100.0082656013225</v>
      </c>
    </row>
    <row r="11" spans="1:4" s="8" customFormat="1" ht="20.25" customHeight="1">
      <c r="A11" s="51" t="s">
        <v>53</v>
      </c>
      <c r="B11" s="292">
        <v>17361</v>
      </c>
      <c r="C11" s="298">
        <v>17365</v>
      </c>
      <c r="D11" s="76">
        <f>C11/B11*100</f>
        <v>100.02304014745695</v>
      </c>
    </row>
    <row r="12" spans="1:4" s="8" customFormat="1" ht="20.25" customHeight="1" thickBot="1">
      <c r="A12" s="52" t="s">
        <v>54</v>
      </c>
      <c r="B12" s="299">
        <v>102216</v>
      </c>
      <c r="C12" s="300">
        <v>102590</v>
      </c>
      <c r="D12" s="77">
        <f>C12/B12*100</f>
        <v>100.36589183689442</v>
      </c>
    </row>
    <row r="13" spans="1:4" s="13" customFormat="1" ht="30" customHeight="1" thickBot="1">
      <c r="A13" s="200" t="s">
        <v>55</v>
      </c>
      <c r="B13" s="301">
        <f>SUM(B10:B12)</f>
        <v>192167</v>
      </c>
      <c r="C13" s="302">
        <f>SUM(C10:C12)</f>
        <v>192551</v>
      </c>
      <c r="D13" s="78">
        <f>C13/B13*100</f>
        <v>100.19982619284269</v>
      </c>
    </row>
    <row r="14" spans="1:3" ht="15" customHeight="1">
      <c r="A14" s="14"/>
      <c r="B14" s="22"/>
      <c r="C14" s="26"/>
    </row>
    <row r="15" spans="1:3" ht="15" customHeight="1">
      <c r="A15" s="15"/>
      <c r="B15" s="22"/>
      <c r="C15" s="210"/>
    </row>
    <row r="16" spans="1:3" ht="20.25" customHeight="1">
      <c r="A16" s="4" t="s">
        <v>59</v>
      </c>
      <c r="B16" s="62"/>
      <c r="C16" s="62"/>
    </row>
    <row r="17" spans="1:3" ht="15" customHeight="1">
      <c r="A17" s="4"/>
      <c r="B17" s="63"/>
      <c r="C17" s="63"/>
    </row>
    <row r="18" spans="2:3" ht="13.5" thickBot="1">
      <c r="B18" s="11"/>
      <c r="C18" s="210"/>
    </row>
    <row r="19" spans="1:4" ht="45.75" customHeight="1" thickBot="1">
      <c r="A19" s="79" t="s">
        <v>51</v>
      </c>
      <c r="B19" s="92" t="s">
        <v>90</v>
      </c>
      <c r="C19" s="92" t="s">
        <v>81</v>
      </c>
      <c r="D19" s="80" t="s">
        <v>82</v>
      </c>
    </row>
    <row r="20" spans="1:4" ht="20.25" customHeight="1">
      <c r="A20" s="91" t="s">
        <v>15</v>
      </c>
      <c r="B20" s="290">
        <v>239487</v>
      </c>
      <c r="C20" s="303">
        <v>239487</v>
      </c>
      <c r="D20" s="107">
        <f>C20/B20*100</f>
        <v>100</v>
      </c>
    </row>
    <row r="21" spans="1:4" ht="20.25" customHeight="1" thickBot="1">
      <c r="A21" s="108" t="s">
        <v>75</v>
      </c>
      <c r="B21" s="299">
        <v>87255</v>
      </c>
      <c r="C21" s="304">
        <v>64948</v>
      </c>
      <c r="D21" s="109">
        <f>C21/B21*100</f>
        <v>74.4347028823563</v>
      </c>
    </row>
    <row r="22" spans="1:4" s="13" customFormat="1" ht="30" customHeight="1" thickBot="1">
      <c r="A22" s="42" t="s">
        <v>60</v>
      </c>
      <c r="B22" s="301">
        <f>SUM(B20:B21)</f>
        <v>326742</v>
      </c>
      <c r="C22" s="301">
        <f>SUM(C20:C21)</f>
        <v>304435</v>
      </c>
      <c r="D22" s="78">
        <f>C22/B22*100</f>
        <v>93.17290094325186</v>
      </c>
    </row>
    <row r="23" spans="1:3" ht="12.75">
      <c r="A23" s="5"/>
      <c r="B23" s="22"/>
      <c r="C23" s="22"/>
    </row>
    <row r="24" spans="1:3" ht="12.75">
      <c r="A24" s="23"/>
      <c r="B24" s="44"/>
      <c r="C24" s="11"/>
    </row>
    <row r="25" spans="1:3" ht="15.75">
      <c r="A25" s="18"/>
      <c r="B25" s="11"/>
      <c r="C25" s="17"/>
    </row>
    <row r="26" spans="1:3" ht="15.75">
      <c r="A26" s="18"/>
      <c r="B26" s="17"/>
      <c r="C26" s="17"/>
    </row>
    <row r="27" spans="1:3" ht="15.75">
      <c r="A27" s="18"/>
      <c r="B27" s="17"/>
      <c r="C27" s="17"/>
    </row>
    <row r="28" spans="1:3" ht="15.75">
      <c r="A28" s="18"/>
      <c r="B28" s="17"/>
      <c r="C28" s="17"/>
    </row>
    <row r="29" spans="1:3" ht="15.75">
      <c r="A29" s="18"/>
      <c r="B29" s="17"/>
      <c r="C29" s="17"/>
    </row>
    <row r="30" spans="1:3" ht="15.75">
      <c r="A30" s="18"/>
      <c r="B30" s="17"/>
      <c r="C30" s="17"/>
    </row>
    <row r="31" spans="1:3" ht="15.75">
      <c r="A31" s="18"/>
      <c r="B31" s="17"/>
      <c r="C31" s="17"/>
    </row>
    <row r="32" spans="1:3" ht="15.75">
      <c r="A32" s="18"/>
      <c r="B32" s="11"/>
      <c r="C32" s="11"/>
    </row>
    <row r="33" spans="1:3" ht="15.75">
      <c r="A33" s="5"/>
      <c r="B33" s="22"/>
      <c r="C33" s="12"/>
    </row>
    <row r="34" spans="1:3" ht="18">
      <c r="A34" s="24"/>
      <c r="B34" s="22"/>
      <c r="C34" s="22"/>
    </row>
    <row r="35" spans="1:3" ht="12.75">
      <c r="A35" s="5"/>
      <c r="B35" s="22"/>
      <c r="C35" s="22"/>
    </row>
    <row r="36" spans="1:3" ht="18">
      <c r="A36" s="24"/>
      <c r="B36" s="22"/>
      <c r="C36" s="22"/>
    </row>
    <row r="37" spans="1:3" ht="12.75">
      <c r="A37" s="5"/>
      <c r="B37" s="22"/>
      <c r="C37" s="45"/>
    </row>
    <row r="38" spans="1:3" ht="15.75">
      <c r="A38" s="18"/>
      <c r="B38" s="62"/>
      <c r="C38" s="62"/>
    </row>
    <row r="39" spans="1:3" ht="15.75">
      <c r="A39" s="18"/>
      <c r="B39" s="63"/>
      <c r="C39" s="63"/>
    </row>
    <row r="40" spans="1:3" ht="12.75">
      <c r="A40" s="5"/>
      <c r="B40" s="11"/>
      <c r="C40" s="11"/>
    </row>
    <row r="41" spans="1:3" ht="12.75">
      <c r="A41" s="5"/>
      <c r="B41" s="11"/>
      <c r="C41" s="11"/>
    </row>
    <row r="42" spans="1:3" ht="12.75">
      <c r="A42" s="5"/>
      <c r="B42" s="11"/>
      <c r="C42" s="11"/>
    </row>
    <row r="43" spans="1:3" ht="15">
      <c r="A43" s="20"/>
      <c r="B43" s="21"/>
      <c r="C43" s="21"/>
    </row>
    <row r="44" spans="1:3" ht="15">
      <c r="A44" s="20"/>
      <c r="B44" s="21"/>
      <c r="C44" s="21"/>
    </row>
    <row r="45" spans="1:3" ht="12.75">
      <c r="A45" s="5"/>
      <c r="B45" s="11"/>
      <c r="C45" s="11"/>
    </row>
    <row r="46" spans="1:3" ht="12.75">
      <c r="A46" s="5"/>
      <c r="B46" s="22"/>
      <c r="C46" s="22"/>
    </row>
    <row r="47" spans="1:3" ht="12.75">
      <c r="A47" s="23"/>
      <c r="B47" s="11"/>
      <c r="C47" s="11"/>
    </row>
    <row r="48" spans="1:3" ht="15.75">
      <c r="A48" s="18"/>
      <c r="B48" s="17"/>
      <c r="C48" s="17"/>
    </row>
    <row r="49" spans="1:3" ht="15.75">
      <c r="A49" s="18"/>
      <c r="B49" s="17"/>
      <c r="C49" s="17"/>
    </row>
    <row r="50" spans="1:3" ht="15.75">
      <c r="A50" s="18"/>
      <c r="B50" s="11"/>
      <c r="C50" s="11"/>
    </row>
    <row r="51" spans="1:3" ht="12.75">
      <c r="A51" s="5"/>
      <c r="B51" s="22"/>
      <c r="C51" s="22"/>
    </row>
    <row r="52" spans="1:3" ht="12.75">
      <c r="A52" s="5"/>
      <c r="B52" s="22"/>
      <c r="C52" s="22"/>
    </row>
    <row r="53" spans="1:3" ht="12.75">
      <c r="A53" s="5"/>
      <c r="B53" s="22"/>
      <c r="C53" s="22"/>
    </row>
    <row r="54" spans="1:3" ht="12.75">
      <c r="A54" s="5"/>
      <c r="B54" s="22"/>
      <c r="C54" s="22"/>
    </row>
    <row r="55" spans="1:3" ht="12.75">
      <c r="A55" s="5"/>
      <c r="B55" s="22"/>
      <c r="C55" s="22"/>
    </row>
    <row r="56" spans="1:3" ht="12.75">
      <c r="A56" s="5"/>
      <c r="B56" s="22"/>
      <c r="C56" s="22"/>
    </row>
    <row r="57" spans="1:3" ht="12.75">
      <c r="A57" s="5"/>
      <c r="B57" s="22"/>
      <c r="C57" s="22"/>
    </row>
    <row r="58" spans="1:3" ht="12.75">
      <c r="A58" s="5"/>
      <c r="B58" s="11"/>
      <c r="C58" s="22"/>
    </row>
    <row r="59" spans="1:3" ht="15">
      <c r="A59" s="20"/>
      <c r="B59" s="25"/>
      <c r="C59" s="25"/>
    </row>
    <row r="60" spans="1:3" ht="12.75">
      <c r="A60" s="5"/>
      <c r="B60" s="22"/>
      <c r="C60" s="22"/>
    </row>
    <row r="61" spans="1:3" ht="12.75">
      <c r="A61" s="5"/>
      <c r="B61" s="22"/>
      <c r="C61" s="22"/>
    </row>
    <row r="62" spans="1:3" ht="12.75">
      <c r="A62" s="5"/>
      <c r="B62" s="11"/>
      <c r="C62" s="22"/>
    </row>
    <row r="63" spans="1:3" ht="12.75">
      <c r="A63" s="5"/>
      <c r="B63" s="11"/>
      <c r="C63" s="22"/>
    </row>
    <row r="64" spans="1:3" ht="15.75">
      <c r="A64" s="18"/>
      <c r="B64" s="12"/>
      <c r="C64" s="12"/>
    </row>
    <row r="65" spans="1:3" ht="15.75">
      <c r="A65" s="18"/>
      <c r="B65" s="12"/>
      <c r="C65" s="12"/>
    </row>
    <row r="66" spans="1:3" ht="15.75">
      <c r="A66" s="18"/>
      <c r="B66" s="12"/>
      <c r="C66" s="12"/>
    </row>
    <row r="67" spans="1:3" ht="12.75">
      <c r="A67" s="5"/>
      <c r="B67" s="22"/>
      <c r="C67" s="22"/>
    </row>
    <row r="68" spans="1:3" ht="12.75">
      <c r="A68" s="23"/>
      <c r="B68" s="11"/>
      <c r="C68" s="26"/>
    </row>
    <row r="69" spans="1:3" ht="12.75">
      <c r="A69" s="23"/>
      <c r="B69" s="10"/>
      <c r="C69" s="10"/>
    </row>
    <row r="70" spans="1:3" ht="15.75">
      <c r="A70" s="18"/>
      <c r="B70" s="12"/>
      <c r="C70" s="12"/>
    </row>
    <row r="71" spans="1:3" ht="12.75">
      <c r="A71" s="27"/>
      <c r="B71" s="10"/>
      <c r="C71" s="10"/>
    </row>
    <row r="72" spans="1:3" ht="15.75">
      <c r="A72" s="18"/>
      <c r="B72" s="12"/>
      <c r="C72" s="12"/>
    </row>
    <row r="73" spans="1:3" ht="15.75">
      <c r="A73" s="18"/>
      <c r="B73" s="12"/>
      <c r="C73" s="12"/>
    </row>
    <row r="74" spans="1:3" ht="15.75">
      <c r="A74" s="18"/>
      <c r="B74" s="12"/>
      <c r="C74" s="12"/>
    </row>
    <row r="75" spans="1:3" ht="15.75">
      <c r="A75" s="18"/>
      <c r="B75" s="12"/>
      <c r="C75" s="12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5.7109375" style="0" customWidth="1"/>
    <col min="2" max="2" width="25.7109375" style="0" customWidth="1"/>
    <col min="3" max="3" width="27.7109375" style="40" customWidth="1"/>
    <col min="4" max="4" width="10.7109375" style="69" customWidth="1"/>
  </cols>
  <sheetData>
    <row r="1" ht="16.5" customHeight="1"/>
    <row r="2" spans="1:2" ht="23.25">
      <c r="A2" s="1" t="s">
        <v>80</v>
      </c>
      <c r="B2" s="71"/>
    </row>
    <row r="3" ht="12.75">
      <c r="B3" s="44"/>
    </row>
    <row r="4" spans="1:2" ht="18">
      <c r="A4" s="4" t="s">
        <v>62</v>
      </c>
      <c r="B4" s="44"/>
    </row>
    <row r="5" spans="1:2" ht="18">
      <c r="A5" s="4"/>
      <c r="B5" s="44"/>
    </row>
    <row r="6" spans="2:4" ht="15" thickBot="1">
      <c r="B6" s="72"/>
      <c r="D6" s="53" t="s">
        <v>0</v>
      </c>
    </row>
    <row r="7" spans="1:4" ht="45.75" customHeight="1" thickBot="1">
      <c r="A7" s="41" t="s">
        <v>56</v>
      </c>
      <c r="B7" s="73" t="s">
        <v>90</v>
      </c>
      <c r="C7" s="73" t="s">
        <v>81</v>
      </c>
      <c r="D7" s="74" t="s">
        <v>82</v>
      </c>
    </row>
    <row r="8" spans="1:4" ht="20.25" customHeight="1">
      <c r="A8" s="110" t="s">
        <v>63</v>
      </c>
      <c r="B8" s="290">
        <v>57908</v>
      </c>
      <c r="C8" s="291">
        <v>73600</v>
      </c>
      <c r="D8" s="294">
        <f aca="true" t="shared" si="0" ref="D8:D20">C8/B8*100</f>
        <v>127.09815569524072</v>
      </c>
    </row>
    <row r="9" spans="1:4" ht="20.25" customHeight="1">
      <c r="A9" s="168" t="s">
        <v>64</v>
      </c>
      <c r="B9" s="292">
        <v>426977</v>
      </c>
      <c r="C9" s="293">
        <v>434350</v>
      </c>
      <c r="D9" s="295">
        <f t="shared" si="0"/>
        <v>101.72679090442811</v>
      </c>
    </row>
    <row r="10" spans="1:4" ht="20.25" customHeight="1">
      <c r="A10" s="168" t="s">
        <v>65</v>
      </c>
      <c r="B10" s="292">
        <v>15235</v>
      </c>
      <c r="C10" s="293">
        <v>15735</v>
      </c>
      <c r="D10" s="295">
        <f t="shared" si="0"/>
        <v>103.28191663931736</v>
      </c>
    </row>
    <row r="11" spans="1:4" ht="20.25" customHeight="1">
      <c r="A11" s="169" t="s">
        <v>1</v>
      </c>
      <c r="B11" s="292">
        <v>2458560</v>
      </c>
      <c r="C11" s="293">
        <v>2601525</v>
      </c>
      <c r="D11" s="295">
        <f t="shared" si="0"/>
        <v>105.81498926200703</v>
      </c>
    </row>
    <row r="12" spans="1:4" ht="20.25" customHeight="1">
      <c r="A12" s="170" t="s">
        <v>174</v>
      </c>
      <c r="B12" s="292">
        <v>463000</v>
      </c>
      <c r="C12" s="293">
        <v>478000</v>
      </c>
      <c r="D12" s="295">
        <f t="shared" si="0"/>
        <v>103.23974082073435</v>
      </c>
    </row>
    <row r="13" spans="1:4" ht="20.25" customHeight="1">
      <c r="A13" s="168" t="s">
        <v>2</v>
      </c>
      <c r="B13" s="292">
        <v>210700</v>
      </c>
      <c r="C13" s="293">
        <v>235700</v>
      </c>
      <c r="D13" s="295">
        <f t="shared" si="0"/>
        <v>111.86521120075939</v>
      </c>
    </row>
    <row r="14" spans="1:4" ht="20.25" customHeight="1">
      <c r="A14" s="168" t="s">
        <v>3</v>
      </c>
      <c r="B14" s="292">
        <v>542900</v>
      </c>
      <c r="C14" s="293">
        <v>717816</v>
      </c>
      <c r="D14" s="295">
        <f t="shared" si="0"/>
        <v>132.2188248296187</v>
      </c>
    </row>
    <row r="15" spans="1:4" ht="20.25" customHeight="1">
      <c r="A15" s="168" t="s">
        <v>66</v>
      </c>
      <c r="B15" s="292">
        <v>19500</v>
      </c>
      <c r="C15" s="293">
        <v>41500</v>
      </c>
      <c r="D15" s="295">
        <f t="shared" si="0"/>
        <v>212.82051282051282</v>
      </c>
    </row>
    <row r="16" spans="1:4" ht="20.25" customHeight="1">
      <c r="A16" s="168" t="s">
        <v>67</v>
      </c>
      <c r="B16" s="292">
        <v>21500</v>
      </c>
      <c r="C16" s="293">
        <v>7600</v>
      </c>
      <c r="D16" s="295">
        <f t="shared" si="0"/>
        <v>35.348837209302324</v>
      </c>
    </row>
    <row r="17" spans="1:4" ht="20.25" customHeight="1">
      <c r="A17" s="168" t="s">
        <v>68</v>
      </c>
      <c r="B17" s="292">
        <v>19300</v>
      </c>
      <c r="C17" s="293">
        <v>19300</v>
      </c>
      <c r="D17" s="295">
        <f t="shared" si="0"/>
        <v>100</v>
      </c>
    </row>
    <row r="18" spans="1:4" ht="20.25" customHeight="1">
      <c r="A18" s="168" t="s">
        <v>69</v>
      </c>
      <c r="B18" s="292">
        <v>5580</v>
      </c>
      <c r="C18" s="293">
        <v>7680</v>
      </c>
      <c r="D18" s="295">
        <f t="shared" si="0"/>
        <v>137.63440860215056</v>
      </c>
    </row>
    <row r="19" spans="1:4" ht="20.25" customHeight="1">
      <c r="A19" s="168" t="s">
        <v>85</v>
      </c>
      <c r="B19" s="292">
        <v>3000</v>
      </c>
      <c r="C19" s="293">
        <v>7000</v>
      </c>
      <c r="D19" s="295">
        <f t="shared" si="0"/>
        <v>233.33333333333334</v>
      </c>
    </row>
    <row r="20" spans="1:4" ht="20.25" customHeight="1" thickBot="1">
      <c r="A20" s="351" t="s">
        <v>4</v>
      </c>
      <c r="B20" s="299">
        <v>94300</v>
      </c>
      <c r="C20" s="300">
        <v>160227</v>
      </c>
      <c r="D20" s="352">
        <f t="shared" si="0"/>
        <v>169.9119830328738</v>
      </c>
    </row>
    <row r="21" spans="1:4" s="13" customFormat="1" ht="30" customHeight="1" thickBot="1">
      <c r="A21" s="200" t="s">
        <v>70</v>
      </c>
      <c r="B21" s="301">
        <f>SUM(B8:B20)</f>
        <v>4338460</v>
      </c>
      <c r="C21" s="302">
        <f>SUM(C8:C20)</f>
        <v>4800033</v>
      </c>
      <c r="D21" s="78">
        <f>C21/B21*100</f>
        <v>110.6390977443609</v>
      </c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7109375" style="111" customWidth="1"/>
    <col min="2" max="2" width="47.7109375" style="11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165</v>
      </c>
      <c r="E4" s="116"/>
    </row>
    <row r="5" spans="1:5" ht="15" customHeight="1" thickBot="1">
      <c r="A5" s="115"/>
      <c r="E5" s="116" t="s">
        <v>0</v>
      </c>
    </row>
    <row r="6" spans="1:6" s="121" customFormat="1" ht="35.25" customHeight="1" thickBot="1">
      <c r="A6" s="117" t="s">
        <v>88</v>
      </c>
      <c r="B6" s="117" t="s">
        <v>89</v>
      </c>
      <c r="C6" s="118" t="s">
        <v>90</v>
      </c>
      <c r="D6" s="119" t="s">
        <v>81</v>
      </c>
      <c r="E6" s="163" t="s">
        <v>82</v>
      </c>
      <c r="F6" s="136"/>
    </row>
    <row r="7" spans="1:5" s="127" customFormat="1" ht="19.5" customHeight="1" thickBot="1">
      <c r="A7" s="122"/>
      <c r="B7" s="123" t="s">
        <v>91</v>
      </c>
      <c r="C7" s="124"/>
      <c r="D7" s="284"/>
      <c r="E7" s="126"/>
    </row>
    <row r="8" spans="1:12" s="130" customFormat="1" ht="15" customHeight="1">
      <c r="A8" s="149">
        <v>5212</v>
      </c>
      <c r="B8" s="150" t="s">
        <v>164</v>
      </c>
      <c r="C8" s="260">
        <v>1000</v>
      </c>
      <c r="D8" s="264">
        <v>1000</v>
      </c>
      <c r="E8" s="268">
        <f aca="true" t="shared" si="0" ref="E8:E15">D8/C8*100</f>
        <v>100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43">
        <v>5272</v>
      </c>
      <c r="B9" s="144" t="s">
        <v>166</v>
      </c>
      <c r="C9" s="261">
        <v>1000</v>
      </c>
      <c r="D9" s="265">
        <v>1000</v>
      </c>
      <c r="E9" s="269">
        <f t="shared" si="0"/>
        <v>100</v>
      </c>
    </row>
    <row r="10" spans="1:5" s="130" customFormat="1" ht="15" customHeight="1">
      <c r="A10" s="143">
        <v>5273</v>
      </c>
      <c r="B10" s="146" t="s">
        <v>163</v>
      </c>
      <c r="C10" s="261">
        <v>1500</v>
      </c>
      <c r="D10" s="265">
        <v>1500</v>
      </c>
      <c r="E10" s="269">
        <f t="shared" si="0"/>
        <v>100</v>
      </c>
    </row>
    <row r="11" spans="1:5" s="130" customFormat="1" ht="15" customHeight="1">
      <c r="A11" s="143">
        <v>5512</v>
      </c>
      <c r="B11" s="146" t="s">
        <v>162</v>
      </c>
      <c r="C11" s="261">
        <v>500</v>
      </c>
      <c r="D11" s="265">
        <v>500</v>
      </c>
      <c r="E11" s="269">
        <f t="shared" si="0"/>
        <v>100</v>
      </c>
    </row>
    <row r="12" spans="1:5" s="130" customFormat="1" ht="15" customHeight="1">
      <c r="A12" s="143">
        <v>6113</v>
      </c>
      <c r="B12" s="146" t="s">
        <v>161</v>
      </c>
      <c r="C12" s="261">
        <v>43228</v>
      </c>
      <c r="D12" s="265">
        <v>43200</v>
      </c>
      <c r="E12" s="269">
        <f t="shared" si="0"/>
        <v>99.93522716757657</v>
      </c>
    </row>
    <row r="13" spans="1:5" s="130" customFormat="1" ht="15" customHeight="1">
      <c r="A13" s="143">
        <v>6409</v>
      </c>
      <c r="B13" s="144" t="s">
        <v>167</v>
      </c>
      <c r="C13" s="261">
        <v>680</v>
      </c>
      <c r="D13" s="265">
        <v>400</v>
      </c>
      <c r="E13" s="269">
        <f t="shared" si="0"/>
        <v>58.82352941176471</v>
      </c>
    </row>
    <row r="14" spans="1:5" s="130" customFormat="1" ht="15" customHeight="1" thickBot="1">
      <c r="A14" s="147">
        <v>6172</v>
      </c>
      <c r="B14" s="285" t="s">
        <v>118</v>
      </c>
      <c r="C14" s="280">
        <v>10000</v>
      </c>
      <c r="D14" s="286">
        <v>26000</v>
      </c>
      <c r="E14" s="287">
        <f t="shared" si="0"/>
        <v>260</v>
      </c>
    </row>
    <row r="15" spans="1:5" s="136" customFormat="1" ht="19.5" customHeight="1" thickBot="1">
      <c r="A15" s="134"/>
      <c r="B15" s="135" t="s">
        <v>104</v>
      </c>
      <c r="C15" s="256">
        <f>SUM(C8:C14)</f>
        <v>57908</v>
      </c>
      <c r="D15" s="288">
        <f>SUM(D8:D14)</f>
        <v>73600</v>
      </c>
      <c r="E15" s="289">
        <f t="shared" si="0"/>
        <v>127.09815569524072</v>
      </c>
    </row>
    <row r="16" spans="1:5" ht="15" customHeight="1">
      <c r="A16" s="137"/>
      <c r="B16" s="137"/>
      <c r="C16" s="138"/>
      <c r="D16" s="139"/>
      <c r="E16" s="140"/>
    </row>
    <row r="17" ht="15" customHeight="1">
      <c r="A17" s="162"/>
    </row>
    <row r="18" ht="15" customHeight="1">
      <c r="A18" s="162"/>
    </row>
    <row r="19" ht="15" customHeight="1">
      <c r="A19" s="162"/>
    </row>
    <row r="20" ht="15" customHeight="1"/>
    <row r="21" spans="1:2" ht="15" customHeight="1">
      <c r="A21"/>
      <c r="B21" s="162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30" ht="12.75">
      <c r="A30"/>
    </row>
    <row r="31" ht="12.75">
      <c r="A31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9.7109375" style="111" customWidth="1"/>
    <col min="2" max="2" width="47.7109375" style="187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119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18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88" t="s">
        <v>91</v>
      </c>
      <c r="C7" s="124"/>
      <c r="D7" s="125"/>
      <c r="E7" s="126"/>
    </row>
    <row r="8" spans="1:12" s="130" customFormat="1" ht="15" customHeight="1">
      <c r="A8" s="149">
        <v>6172</v>
      </c>
      <c r="B8" s="189" t="s">
        <v>118</v>
      </c>
      <c r="C8" s="282">
        <v>416927</v>
      </c>
      <c r="D8" s="264">
        <v>421772</v>
      </c>
      <c r="E8" s="257">
        <f>D8/C8*100</f>
        <v>101.16207393620466</v>
      </c>
      <c r="F8" s="129"/>
      <c r="G8" s="129"/>
      <c r="H8" s="129"/>
      <c r="I8" s="129"/>
      <c r="J8" s="129"/>
      <c r="K8" s="129"/>
      <c r="L8" s="129"/>
    </row>
    <row r="9" spans="1:5" s="130" customFormat="1" ht="15" customHeight="1">
      <c r="A9" s="154">
        <v>6310</v>
      </c>
      <c r="B9" s="186" t="s">
        <v>145</v>
      </c>
      <c r="C9" s="283">
        <v>350</v>
      </c>
      <c r="D9" s="265">
        <v>350</v>
      </c>
      <c r="E9" s="258">
        <f>D9/C9*100</f>
        <v>100</v>
      </c>
    </row>
    <row r="10" spans="1:5" s="130" customFormat="1" ht="15" customHeight="1">
      <c r="A10" s="154">
        <v>6399</v>
      </c>
      <c r="B10" s="186" t="s">
        <v>146</v>
      </c>
      <c r="C10" s="283">
        <v>4600</v>
      </c>
      <c r="D10" s="265">
        <v>5900</v>
      </c>
      <c r="E10" s="258">
        <f>D10/C10*100</f>
        <v>128.26086956521738</v>
      </c>
    </row>
    <row r="11" spans="1:5" s="130" customFormat="1" ht="15" customHeight="1" thickBot="1">
      <c r="A11" s="161">
        <v>6409</v>
      </c>
      <c r="B11" s="353" t="s">
        <v>167</v>
      </c>
      <c r="C11" s="354">
        <v>5100</v>
      </c>
      <c r="D11" s="267">
        <v>6328</v>
      </c>
      <c r="E11" s="274">
        <f>D11/C11*100</f>
        <v>124.07843137254902</v>
      </c>
    </row>
    <row r="12" spans="1:5" s="136" customFormat="1" ht="19.5" customHeight="1" thickBot="1">
      <c r="A12" s="134"/>
      <c r="B12" s="190" t="s">
        <v>104</v>
      </c>
      <c r="C12" s="281">
        <f>SUM(C8:C11)</f>
        <v>426977</v>
      </c>
      <c r="D12" s="288">
        <f>SUM(D8:D11)</f>
        <v>434350</v>
      </c>
      <c r="E12" s="259">
        <f>D12/C12*100</f>
        <v>101.72679090442811</v>
      </c>
    </row>
    <row r="13" spans="1:5" ht="15" customHeight="1">
      <c r="A13" s="137"/>
      <c r="B13" s="191"/>
      <c r="C13" s="138"/>
      <c r="D13" s="139"/>
      <c r="E13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7109375" style="111" customWidth="1"/>
    <col min="2" max="2" width="47.7109375" style="181" customWidth="1"/>
    <col min="3" max="3" width="20.7109375" style="112" customWidth="1"/>
    <col min="4" max="4" width="22.7109375" style="113" customWidth="1"/>
    <col min="5" max="5" width="11.7109375" style="114" customWidth="1"/>
    <col min="6" max="16384" width="9.140625" style="111" customWidth="1"/>
  </cols>
  <sheetData>
    <row r="2" spans="1:5" ht="20.25" customHeight="1">
      <c r="A2" s="378" t="s">
        <v>86</v>
      </c>
      <c r="B2" s="379"/>
      <c r="C2" s="379"/>
      <c r="D2" s="379"/>
      <c r="E2" s="379"/>
    </row>
    <row r="4" spans="1:5" ht="19.5" customHeight="1">
      <c r="A4" s="115" t="s">
        <v>128</v>
      </c>
      <c r="E4" s="116"/>
    </row>
    <row r="5" spans="1:5" ht="15" customHeight="1" thickBot="1">
      <c r="A5" s="115"/>
      <c r="E5" s="116" t="s">
        <v>0</v>
      </c>
    </row>
    <row r="6" spans="1:5" s="121" customFormat="1" ht="35.25" customHeight="1" thickBot="1">
      <c r="A6" s="117" t="s">
        <v>88</v>
      </c>
      <c r="B6" s="182" t="s">
        <v>89</v>
      </c>
      <c r="C6" s="118" t="s">
        <v>90</v>
      </c>
      <c r="D6" s="119" t="s">
        <v>81</v>
      </c>
      <c r="E6" s="120" t="s">
        <v>82</v>
      </c>
    </row>
    <row r="7" spans="1:5" s="127" customFormat="1" ht="19.5" customHeight="1" thickBot="1">
      <c r="A7" s="122"/>
      <c r="B7" s="183" t="s">
        <v>91</v>
      </c>
      <c r="C7" s="124"/>
      <c r="D7" s="125"/>
      <c r="E7" s="126"/>
    </row>
    <row r="8" spans="1:12" s="130" customFormat="1" ht="15" customHeight="1" thickBot="1">
      <c r="A8" s="362">
        <v>6172</v>
      </c>
      <c r="B8" s="363" t="s">
        <v>118</v>
      </c>
      <c r="C8" s="364">
        <v>15235</v>
      </c>
      <c r="D8" s="365">
        <v>15735</v>
      </c>
      <c r="E8" s="366">
        <f>D8/C8*100</f>
        <v>103.28191663931736</v>
      </c>
      <c r="F8" s="129"/>
      <c r="G8" s="129"/>
      <c r="H8" s="129"/>
      <c r="I8" s="129"/>
      <c r="J8" s="129"/>
      <c r="K8" s="129"/>
      <c r="L8" s="129"/>
    </row>
    <row r="9" spans="1:5" s="136" customFormat="1" ht="19.5" customHeight="1" thickBot="1">
      <c r="A9" s="134"/>
      <c r="B9" s="184" t="s">
        <v>104</v>
      </c>
      <c r="C9" s="256">
        <f>SUM(C8:C8)</f>
        <v>15235</v>
      </c>
      <c r="D9" s="288">
        <f>SUM(D8:D8)</f>
        <v>15735</v>
      </c>
      <c r="E9" s="289">
        <f>D9/C9*100</f>
        <v>103.28191663931736</v>
      </c>
    </row>
    <row r="10" spans="1:5" ht="15" customHeight="1">
      <c r="A10" s="137"/>
      <c r="B10" s="185"/>
      <c r="C10" s="138"/>
      <c r="D10" s="139"/>
      <c r="E10" s="140"/>
    </row>
  </sheetData>
  <sheetProtection/>
  <mergeCells count="1">
    <mergeCell ref="A2:E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cp:lastPrinted>2013-12-10T14:09:52Z</cp:lastPrinted>
  <dcterms:created xsi:type="dcterms:W3CDTF">2010-10-20T06:57:59Z</dcterms:created>
  <dcterms:modified xsi:type="dcterms:W3CDTF">2013-12-19T08:27:41Z</dcterms:modified>
  <cp:category/>
  <cp:version/>
  <cp:contentType/>
  <cp:contentStatus/>
</cp:coreProperties>
</file>